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1BE1EED-C900-4B1F-AD3A-512686BE7508}" xr6:coauthVersionLast="47" xr6:coauthVersionMax="47" xr10:uidLastSave="{00000000-0000-0000-0000-000000000000}"/>
  <bookViews>
    <workbookView xWindow="-120" yWindow="-120" windowWidth="20730" windowHeight="11040" tabRatio="500" activeTab="2" xr2:uid="{00000000-000D-0000-FFFF-FFFF00000000}"/>
  </bookViews>
  <sheets>
    <sheet name="Capa" sheetId="1" r:id="rId1"/>
    <sheet name="Fluxo de Caixa" sheetId="2" r:id="rId2"/>
    <sheet name="DRE" sheetId="3" r:id="rId3"/>
    <sheet name="Gráfico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N25" i="3" l="1"/>
  <c r="AM25" i="3"/>
  <c r="AL25" i="3"/>
  <c r="AO25" i="3" s="1"/>
  <c r="AN23" i="3"/>
  <c r="AM23" i="3"/>
  <c r="AL23" i="3"/>
  <c r="AO23" i="3" s="1"/>
  <c r="AN22" i="3"/>
  <c r="AM22" i="3"/>
  <c r="AL22" i="3"/>
  <c r="AO22" i="3" s="1"/>
  <c r="AO20" i="3"/>
  <c r="AN20" i="3"/>
  <c r="AM20" i="3"/>
  <c r="AL20" i="3"/>
  <c r="AN19" i="3"/>
  <c r="AM19" i="3"/>
  <c r="AL19" i="3"/>
  <c r="AO19" i="3" s="1"/>
  <c r="AN18" i="3"/>
  <c r="AM18" i="3"/>
  <c r="AL18" i="3"/>
  <c r="AO18" i="3" s="1"/>
  <c r="AJ16" i="3"/>
  <c r="AJ28" i="3" s="1"/>
  <c r="AI16" i="3"/>
  <c r="AI28" i="3" s="1"/>
  <c r="AH16" i="3"/>
  <c r="AH28" i="3" s="1"/>
  <c r="AC16" i="3"/>
  <c r="AC28" i="3" s="1"/>
  <c r="X16" i="3"/>
  <c r="X28" i="3" s="1"/>
  <c r="W16" i="3"/>
  <c r="W28" i="3" s="1"/>
  <c r="V16" i="3"/>
  <c r="V28" i="3" s="1"/>
  <c r="Q16" i="3"/>
  <c r="Q28" i="3" s="1"/>
  <c r="L16" i="3"/>
  <c r="L28" i="3" s="1"/>
  <c r="K16" i="3"/>
  <c r="K28" i="3" s="1"/>
  <c r="J16" i="3"/>
  <c r="J28" i="3" s="1"/>
  <c r="E16" i="3"/>
  <c r="E28" i="3" s="1"/>
  <c r="AN15" i="3"/>
  <c r="AM15" i="3"/>
  <c r="AL15" i="3"/>
  <c r="AO15" i="3" s="1"/>
  <c r="AK14" i="3"/>
  <c r="AK16" i="3" s="1"/>
  <c r="AJ14" i="3"/>
  <c r="AI14" i="3"/>
  <c r="AH14" i="3"/>
  <c r="AG14" i="3"/>
  <c r="AG16" i="3" s="1"/>
  <c r="AF14" i="3"/>
  <c r="AF16" i="3" s="1"/>
  <c r="AE14" i="3"/>
  <c r="AE16" i="3" s="1"/>
  <c r="AD14" i="3"/>
  <c r="AD16" i="3" s="1"/>
  <c r="AC14" i="3"/>
  <c r="AB14" i="3"/>
  <c r="AB16" i="3" s="1"/>
  <c r="AA14" i="3"/>
  <c r="AA16" i="3" s="1"/>
  <c r="Z14" i="3"/>
  <c r="Z16" i="3" s="1"/>
  <c r="Y14" i="3"/>
  <c r="Y16" i="3" s="1"/>
  <c r="X14" i="3"/>
  <c r="W14" i="3"/>
  <c r="V14" i="3"/>
  <c r="U14" i="3"/>
  <c r="U16" i="3" s="1"/>
  <c r="T14" i="3"/>
  <c r="T16" i="3" s="1"/>
  <c r="S14" i="3"/>
  <c r="S16" i="3" s="1"/>
  <c r="R14" i="3"/>
  <c r="R16" i="3" s="1"/>
  <c r="Q14" i="3"/>
  <c r="P14" i="3"/>
  <c r="P16" i="3" s="1"/>
  <c r="O14" i="3"/>
  <c r="O16" i="3" s="1"/>
  <c r="N14" i="3"/>
  <c r="N16" i="3" s="1"/>
  <c r="M14" i="3"/>
  <c r="M16" i="3" s="1"/>
  <c r="L14" i="3"/>
  <c r="K14" i="3"/>
  <c r="J14" i="3"/>
  <c r="I14" i="3"/>
  <c r="I16" i="3" s="1"/>
  <c r="H14" i="3"/>
  <c r="H16" i="3" s="1"/>
  <c r="G14" i="3"/>
  <c r="G16" i="3" s="1"/>
  <c r="F14" i="3"/>
  <c r="F16" i="3" s="1"/>
  <c r="E14" i="3"/>
  <c r="D14" i="3"/>
  <c r="D16" i="3" s="1"/>
  <c r="C14" i="3"/>
  <c r="C16" i="3" s="1"/>
  <c r="B14" i="3"/>
  <c r="B16" i="3" s="1"/>
  <c r="AO13" i="3"/>
  <c r="AN13" i="3"/>
  <c r="AM13" i="3"/>
  <c r="AL13" i="3"/>
  <c r="AN12" i="3"/>
  <c r="AN14" i="3" s="1"/>
  <c r="AN16" i="3" s="1"/>
  <c r="AM12" i="3"/>
  <c r="AM14" i="3" s="1"/>
  <c r="AM16" i="3" s="1"/>
  <c r="AL12" i="3"/>
  <c r="AO12" i="3" s="1"/>
  <c r="AO14" i="3" s="1"/>
  <c r="AO16" i="3" s="1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N27" i="2"/>
  <c r="AM27" i="2"/>
  <c r="AL27" i="2"/>
  <c r="AO27" i="2" s="1"/>
  <c r="AO26" i="2"/>
  <c r="AN26" i="2"/>
  <c r="AM26" i="2"/>
  <c r="AL26" i="2"/>
  <c r="AN25" i="2"/>
  <c r="AM25" i="2"/>
  <c r="AL25" i="2"/>
  <c r="AO25" i="2" s="1"/>
  <c r="AN24" i="2"/>
  <c r="AM24" i="2"/>
  <c r="AL24" i="2"/>
  <c r="AO24" i="2" s="1"/>
  <c r="AO23" i="2"/>
  <c r="AN23" i="2"/>
  <c r="AM23" i="2"/>
  <c r="AL23" i="2"/>
  <c r="AN22" i="2"/>
  <c r="AM22" i="2"/>
  <c r="AL22" i="2"/>
  <c r="AO22" i="2" s="1"/>
  <c r="AN21" i="2"/>
  <c r="AN28" i="2" s="1"/>
  <c r="AM21" i="2"/>
  <c r="AM28" i="2" s="1"/>
  <c r="AL21" i="2"/>
  <c r="AL28" i="2" s="1"/>
  <c r="AK18" i="2"/>
  <c r="AK30" i="2" s="1"/>
  <c r="AJ18" i="2"/>
  <c r="AJ30" i="2" s="1"/>
  <c r="AI18" i="2"/>
  <c r="AI30" i="2" s="1"/>
  <c r="AH18" i="2"/>
  <c r="AH30" i="2" s="1"/>
  <c r="AG18" i="2"/>
  <c r="AG30" i="2" s="1"/>
  <c r="AF18" i="2"/>
  <c r="AF30" i="2" s="1"/>
  <c r="AE18" i="2"/>
  <c r="AE30" i="2" s="1"/>
  <c r="AD18" i="2"/>
  <c r="AD30" i="2" s="1"/>
  <c r="AC18" i="2"/>
  <c r="AC30" i="2" s="1"/>
  <c r="AB18" i="2"/>
  <c r="AB30" i="2" s="1"/>
  <c r="AA18" i="2"/>
  <c r="AA30" i="2" s="1"/>
  <c r="Z18" i="2"/>
  <c r="Z30" i="2" s="1"/>
  <c r="Y18" i="2"/>
  <c r="Y30" i="2" s="1"/>
  <c r="X18" i="2"/>
  <c r="X30" i="2" s="1"/>
  <c r="W18" i="2"/>
  <c r="W30" i="2" s="1"/>
  <c r="V18" i="2"/>
  <c r="V30" i="2" s="1"/>
  <c r="U18" i="2"/>
  <c r="U30" i="2" s="1"/>
  <c r="T18" i="2"/>
  <c r="T30" i="2" s="1"/>
  <c r="S18" i="2"/>
  <c r="S30" i="2" s="1"/>
  <c r="R18" i="2"/>
  <c r="R30" i="2" s="1"/>
  <c r="Q18" i="2"/>
  <c r="Q30" i="2" s="1"/>
  <c r="P18" i="2"/>
  <c r="P30" i="2" s="1"/>
  <c r="O18" i="2"/>
  <c r="O30" i="2" s="1"/>
  <c r="N18" i="2"/>
  <c r="N30" i="2" s="1"/>
  <c r="M18" i="2"/>
  <c r="M30" i="2" s="1"/>
  <c r="L18" i="2"/>
  <c r="L30" i="2" s="1"/>
  <c r="K18" i="2"/>
  <c r="K30" i="2" s="1"/>
  <c r="J18" i="2"/>
  <c r="J30" i="2" s="1"/>
  <c r="I18" i="2"/>
  <c r="I30" i="2" s="1"/>
  <c r="H18" i="2"/>
  <c r="H30" i="2" s="1"/>
  <c r="G18" i="2"/>
  <c r="G30" i="2" s="1"/>
  <c r="F18" i="2"/>
  <c r="F30" i="2" s="1"/>
  <c r="E18" i="2"/>
  <c r="E30" i="2" s="1"/>
  <c r="D18" i="2"/>
  <c r="D30" i="2" s="1"/>
  <c r="C18" i="2"/>
  <c r="C30" i="2" s="1"/>
  <c r="B18" i="2"/>
  <c r="B30" i="2" s="1"/>
  <c r="B31" i="2" s="1"/>
  <c r="C11" i="2" s="1"/>
  <c r="C31" i="2" s="1"/>
  <c r="D11" i="2" s="1"/>
  <c r="D31" i="2" s="1"/>
  <c r="E11" i="2" s="1"/>
  <c r="E31" i="2" s="1"/>
  <c r="F11" i="2" s="1"/>
  <c r="F31" i="2" s="1"/>
  <c r="G11" i="2" s="1"/>
  <c r="G31" i="2" s="1"/>
  <c r="H11" i="2" s="1"/>
  <c r="H31" i="2" s="1"/>
  <c r="I11" i="2" s="1"/>
  <c r="I31" i="2" s="1"/>
  <c r="J11" i="2" s="1"/>
  <c r="J31" i="2" s="1"/>
  <c r="K11" i="2" s="1"/>
  <c r="K31" i="2" s="1"/>
  <c r="L11" i="2" s="1"/>
  <c r="L31" i="2" s="1"/>
  <c r="M11" i="2" s="1"/>
  <c r="M31" i="2" s="1"/>
  <c r="N11" i="2" s="1"/>
  <c r="AN17" i="2"/>
  <c r="AM17" i="2"/>
  <c r="AL17" i="2"/>
  <c r="AO17" i="2" s="1"/>
  <c r="AN16" i="2"/>
  <c r="AM16" i="2"/>
  <c r="AL16" i="2"/>
  <c r="AO16" i="2" s="1"/>
  <c r="AO15" i="2"/>
  <c r="AN15" i="2"/>
  <c r="AM15" i="2"/>
  <c r="AL15" i="2"/>
  <c r="AN14" i="2"/>
  <c r="AN18" i="2" s="1"/>
  <c r="AN30" i="2" s="1"/>
  <c r="AM14" i="2"/>
  <c r="AM18" i="2" s="1"/>
  <c r="AM30" i="2" s="1"/>
  <c r="AL14" i="2"/>
  <c r="AO14" i="2" s="1"/>
  <c r="AO18" i="2" s="1"/>
  <c r="AO11" i="2"/>
  <c r="AL11" i="2"/>
  <c r="AF28" i="3" l="1"/>
  <c r="AF21" i="3"/>
  <c r="AF24" i="3" s="1"/>
  <c r="AF26" i="3" s="1"/>
  <c r="AF29" i="3" s="1"/>
  <c r="AN28" i="3"/>
  <c r="AN21" i="3"/>
  <c r="AN24" i="3" s="1"/>
  <c r="AN26" i="3" s="1"/>
  <c r="AN29" i="3" s="1"/>
  <c r="M28" i="3"/>
  <c r="M21" i="3"/>
  <c r="M24" i="3" s="1"/>
  <c r="M26" i="3" s="1"/>
  <c r="M29" i="3" s="1"/>
  <c r="Y28" i="3"/>
  <c r="Y21" i="3"/>
  <c r="Y24" i="3" s="1"/>
  <c r="Y26" i="3" s="1"/>
  <c r="Y29" i="3" s="1"/>
  <c r="AK28" i="3"/>
  <c r="AK21" i="3"/>
  <c r="AK24" i="3" s="1"/>
  <c r="AK26" i="3" s="1"/>
  <c r="AK29" i="3" s="1"/>
  <c r="AM11" i="2"/>
  <c r="AM31" i="2" s="1"/>
  <c r="N31" i="2"/>
  <c r="O11" i="2" s="1"/>
  <c r="O31" i="2" s="1"/>
  <c r="P11" i="2" s="1"/>
  <c r="P31" i="2" s="1"/>
  <c r="Q11" i="2" s="1"/>
  <c r="Q31" i="2" s="1"/>
  <c r="R11" i="2" s="1"/>
  <c r="R31" i="2" s="1"/>
  <c r="S11" i="2" s="1"/>
  <c r="S31" i="2" s="1"/>
  <c r="T11" i="2" s="1"/>
  <c r="T31" i="2" s="1"/>
  <c r="U11" i="2" s="1"/>
  <c r="U31" i="2" s="1"/>
  <c r="V11" i="2" s="1"/>
  <c r="V31" i="2" s="1"/>
  <c r="W11" i="2" s="1"/>
  <c r="W31" i="2" s="1"/>
  <c r="X11" i="2" s="1"/>
  <c r="X31" i="2" s="1"/>
  <c r="Y11" i="2" s="1"/>
  <c r="Y31" i="2" s="1"/>
  <c r="Z11" i="2" s="1"/>
  <c r="B28" i="3"/>
  <c r="B21" i="3"/>
  <c r="B24" i="3" s="1"/>
  <c r="B26" i="3" s="1"/>
  <c r="B29" i="3" s="1"/>
  <c r="N28" i="3"/>
  <c r="N21" i="3"/>
  <c r="N24" i="3" s="1"/>
  <c r="N26" i="3" s="1"/>
  <c r="N29" i="3" s="1"/>
  <c r="Z28" i="3"/>
  <c r="Z21" i="3"/>
  <c r="Z24" i="3" s="1"/>
  <c r="Z26" i="3" s="1"/>
  <c r="Z29" i="3" s="1"/>
  <c r="C28" i="3"/>
  <c r="C21" i="3"/>
  <c r="C24" i="3" s="1"/>
  <c r="C26" i="3" s="1"/>
  <c r="C29" i="3" s="1"/>
  <c r="O28" i="3"/>
  <c r="O21" i="3"/>
  <c r="O24" i="3" s="1"/>
  <c r="O26" i="3" s="1"/>
  <c r="O29" i="3" s="1"/>
  <c r="AA28" i="3"/>
  <c r="AA21" i="3"/>
  <c r="AA24" i="3" s="1"/>
  <c r="AA26" i="3" s="1"/>
  <c r="AA29" i="3" s="1"/>
  <c r="S28" i="3"/>
  <c r="S21" i="3"/>
  <c r="S24" i="3" s="1"/>
  <c r="S26" i="3" s="1"/>
  <c r="S29" i="3" s="1"/>
  <c r="D28" i="3"/>
  <c r="D21" i="3"/>
  <c r="D24" i="3" s="1"/>
  <c r="D26" i="3" s="1"/>
  <c r="D29" i="3" s="1"/>
  <c r="P28" i="3"/>
  <c r="P21" i="3"/>
  <c r="P24" i="3" s="1"/>
  <c r="P26" i="3" s="1"/>
  <c r="P29" i="3" s="1"/>
  <c r="AB28" i="3"/>
  <c r="AB21" i="3"/>
  <c r="AB24" i="3" s="1"/>
  <c r="AB26" i="3" s="1"/>
  <c r="AB29" i="3" s="1"/>
  <c r="AO28" i="3"/>
  <c r="AO21" i="3"/>
  <c r="AO24" i="3" s="1"/>
  <c r="AO26" i="3" s="1"/>
  <c r="AO29" i="3" s="1"/>
  <c r="H28" i="3"/>
  <c r="H21" i="3"/>
  <c r="H24" i="3" s="1"/>
  <c r="H26" i="3" s="1"/>
  <c r="H29" i="3" s="1"/>
  <c r="AM28" i="3"/>
  <c r="AM21" i="3"/>
  <c r="AM24" i="3" s="1"/>
  <c r="AM26" i="3" s="1"/>
  <c r="AM29" i="3" s="1"/>
  <c r="F28" i="3"/>
  <c r="F21" i="3"/>
  <c r="F24" i="3" s="1"/>
  <c r="F26" i="3" s="1"/>
  <c r="F29" i="3" s="1"/>
  <c r="R28" i="3"/>
  <c r="R21" i="3"/>
  <c r="R24" i="3" s="1"/>
  <c r="R26" i="3" s="1"/>
  <c r="R29" i="3" s="1"/>
  <c r="AD28" i="3"/>
  <c r="AD21" i="3"/>
  <c r="AD24" i="3" s="1"/>
  <c r="AD26" i="3" s="1"/>
  <c r="AD29" i="3" s="1"/>
  <c r="G28" i="3"/>
  <c r="G21" i="3"/>
  <c r="G24" i="3" s="1"/>
  <c r="G26" i="3" s="1"/>
  <c r="G29" i="3" s="1"/>
  <c r="T28" i="3"/>
  <c r="T21" i="3"/>
  <c r="T24" i="3" s="1"/>
  <c r="T26" i="3" s="1"/>
  <c r="T29" i="3" s="1"/>
  <c r="U28" i="3"/>
  <c r="U21" i="3"/>
  <c r="U24" i="3" s="1"/>
  <c r="U26" i="3" s="1"/>
  <c r="U29" i="3" s="1"/>
  <c r="AE28" i="3"/>
  <c r="AE21" i="3"/>
  <c r="AE24" i="3" s="1"/>
  <c r="AE26" i="3" s="1"/>
  <c r="AE29" i="3" s="1"/>
  <c r="I28" i="3"/>
  <c r="I21" i="3"/>
  <c r="I24" i="3" s="1"/>
  <c r="I26" i="3" s="1"/>
  <c r="I29" i="3" s="1"/>
  <c r="AG28" i="3"/>
  <c r="AG21" i="3"/>
  <c r="AG24" i="3" s="1"/>
  <c r="AG26" i="3" s="1"/>
  <c r="AG29" i="3" s="1"/>
  <c r="J21" i="3"/>
  <c r="J24" i="3" s="1"/>
  <c r="J26" i="3" s="1"/>
  <c r="J29" i="3" s="1"/>
  <c r="V21" i="3"/>
  <c r="V24" i="3" s="1"/>
  <c r="V26" i="3" s="1"/>
  <c r="V29" i="3" s="1"/>
  <c r="AH21" i="3"/>
  <c r="AH24" i="3" s="1"/>
  <c r="AH26" i="3" s="1"/>
  <c r="AH29" i="3" s="1"/>
  <c r="K21" i="3"/>
  <c r="K24" i="3" s="1"/>
  <c r="K26" i="3" s="1"/>
  <c r="K29" i="3" s="1"/>
  <c r="W21" i="3"/>
  <c r="W24" i="3" s="1"/>
  <c r="W26" i="3" s="1"/>
  <c r="W29" i="3" s="1"/>
  <c r="AI21" i="3"/>
  <c r="AI24" i="3" s="1"/>
  <c r="AI26" i="3" s="1"/>
  <c r="AI29" i="3" s="1"/>
  <c r="AL18" i="2"/>
  <c r="AL30" i="2" s="1"/>
  <c r="AL31" i="2" s="1"/>
  <c r="L21" i="3"/>
  <c r="L24" i="3" s="1"/>
  <c r="L26" i="3" s="1"/>
  <c r="L29" i="3" s="1"/>
  <c r="X21" i="3"/>
  <c r="X24" i="3" s="1"/>
  <c r="X26" i="3" s="1"/>
  <c r="X29" i="3" s="1"/>
  <c r="AJ21" i="3"/>
  <c r="AJ24" i="3" s="1"/>
  <c r="AJ26" i="3" s="1"/>
  <c r="AJ29" i="3" s="1"/>
  <c r="AL14" i="3"/>
  <c r="AL16" i="3" s="1"/>
  <c r="AO21" i="2"/>
  <c r="AO28" i="2" s="1"/>
  <c r="AO30" i="2" s="1"/>
  <c r="AO31" i="2" s="1"/>
  <c r="E21" i="3"/>
  <c r="E24" i="3" s="1"/>
  <c r="E26" i="3" s="1"/>
  <c r="E29" i="3" s="1"/>
  <c r="Q21" i="3"/>
  <c r="Q24" i="3" s="1"/>
  <c r="Q26" i="3" s="1"/>
  <c r="Q29" i="3" s="1"/>
  <c r="AC21" i="3"/>
  <c r="AC24" i="3" s="1"/>
  <c r="AC26" i="3" s="1"/>
  <c r="AC29" i="3" s="1"/>
  <c r="AL28" i="3" l="1"/>
  <c r="AL21" i="3"/>
  <c r="AL24" i="3" s="1"/>
  <c r="AL26" i="3" s="1"/>
  <c r="AL29" i="3" s="1"/>
  <c r="AN11" i="2"/>
  <c r="AN31" i="2" s="1"/>
  <c r="Z31" i="2"/>
  <c r="AA11" i="2" s="1"/>
  <c r="AA31" i="2" s="1"/>
  <c r="AB11" i="2" s="1"/>
  <c r="AB31" i="2" s="1"/>
  <c r="AC11" i="2" s="1"/>
  <c r="AC31" i="2" s="1"/>
  <c r="AD11" i="2" s="1"/>
  <c r="AD31" i="2" s="1"/>
  <c r="AE11" i="2" s="1"/>
  <c r="AE31" i="2" s="1"/>
  <c r="AF11" i="2" s="1"/>
  <c r="AF31" i="2" s="1"/>
  <c r="AG11" i="2" s="1"/>
  <c r="AG31" i="2" s="1"/>
  <c r="AH11" i="2" s="1"/>
  <c r="AH31" i="2" s="1"/>
  <c r="AI11" i="2" s="1"/>
  <c r="AI31" i="2" s="1"/>
  <c r="AJ11" i="2" s="1"/>
  <c r="AJ31" i="2" s="1"/>
  <c r="AK11" i="2" s="1"/>
  <c r="AK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1" authorId="0" shapeId="0" xr:uid="{00000000-0006-0000-0100-000001000000}">
      <text>
        <r>
          <rPr>
            <sz val="10"/>
            <rFont val="Arial"/>
            <family val="2"/>
          </rPr>
          <t>Exemplo: informe aqui o valor real disponível em caixa/banco no início do Mês 1 do Ano 1. Substitua pelo seu valor.</t>
        </r>
      </text>
    </comment>
    <comment ref="B14" authorId="0" shapeId="0" xr:uid="{00000000-0006-0000-0100-000002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5" authorId="0" shapeId="0" xr:uid="{00000000-0006-0000-0100-000003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6" authorId="0" shapeId="0" xr:uid="{00000000-0006-0000-0100-000004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7" authorId="0" shapeId="0" xr:uid="{00000000-0006-0000-0100-000005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1" authorId="0" shapeId="0" xr:uid="{00000000-0006-0000-0100-000006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2" authorId="0" shapeId="0" xr:uid="{00000000-0006-0000-0100-000007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3" authorId="0" shapeId="0" xr:uid="{00000000-0006-0000-0100-000008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4" authorId="0" shapeId="0" xr:uid="{00000000-0006-0000-0100-000009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5" authorId="0" shapeId="0" xr:uid="{00000000-0006-0000-0100-00000A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6" authorId="0" shapeId="0" xr:uid="{00000000-0006-0000-0100-00000B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7" authorId="0" shapeId="0" xr:uid="{00000000-0006-0000-0100-00000C000000}">
      <text>
        <r>
          <rPr>
            <sz val="10"/>
            <rFont val="Arial"/>
            <family val="2"/>
          </rPr>
          <t>Exemplo de preenchimento — substitua pelo seu valor real.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2" authorId="0" shapeId="0" xr:uid="{00000000-0006-0000-0200-000001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3" authorId="0" shapeId="0" xr:uid="{00000000-0006-0000-0200-000002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5" authorId="0" shapeId="0" xr:uid="{00000000-0006-0000-0200-000003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8" authorId="0" shapeId="0" xr:uid="{00000000-0006-0000-0200-000004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9" authorId="0" shapeId="0" xr:uid="{00000000-0006-0000-0200-000005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0" authorId="0" shapeId="0" xr:uid="{00000000-0006-0000-0200-000006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2" authorId="0" shapeId="0" xr:uid="{00000000-0006-0000-0200-000007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3" authorId="0" shapeId="0" xr:uid="{00000000-0006-0000-0200-000008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5" authorId="0" shapeId="0" xr:uid="{00000000-0006-0000-0200-000009000000}">
      <text>
        <r>
          <rPr>
            <sz val="10"/>
            <rFont val="Arial"/>
            <family val="2"/>
          </rPr>
          <t>Exemplo de preenchimento — substitua pelo seu valor real.</t>
        </r>
      </text>
    </comment>
  </commentList>
</comments>
</file>

<file path=xl/sharedStrings.xml><?xml version="1.0" encoding="utf-8"?>
<sst xmlns="http://schemas.openxmlformats.org/spreadsheetml/2006/main" count="223" uniqueCount="146">
  <si>
    <t>Contato: (14) 99627-6686</t>
  </si>
  <si>
    <t>GUIA DE USO — PAINEL FINANCEIRO</t>
  </si>
  <si>
    <t>O QUE É O FLUXO DE CAIXA?</t>
  </si>
  <si>
    <t>O fluxo de caixa é o controle de todo o dinheiro que entra (recebimentos) e sai (pagamentos) da sua empresa em um determinado período. Ele responde a uma pergunta simples e essencial para qualquer negócio: quanto dinheiro existe em caixa hoje e quanto deve existir nos próximos meses? Diferente da DRE, o fluxo de caixa trabalha em regime de caixa — ou seja, considera o dinheiro apenas no momento em que ele realmente entra ou sai da conta, e não quando a venda é feita ou a despesa é contratada.</t>
  </si>
  <si>
    <t>Como preencher:</t>
  </si>
  <si>
    <t>Na aba 'Fluxo de Caixa', preencha nas células amarelas os valores de cada categoria de entrada (vendas, prestação de serviços, aportes etc.) e de saída (fornecedores, salários, impostos etc.) mês a mês, ao longo dos 3 anos de projeção. Informe também o 'Saldo Inicial do Período', que é o valor já disponível em caixa ou banco no primeiro mês. A partir daí, todos os totais, o saldo de cada mês e o saldo acumulado são calculados automaticamente — você não precisa mexer em nenhuma fórmula.</t>
  </si>
  <si>
    <t>Como analisar:</t>
  </si>
  <si>
    <t>Acompanhe principalmente duas linhas: o 'Saldo do Mês' mostra se, naquele mês, entrou mais dinheiro do que saiu (positivo) ou o contrário (negativo). Já o 'Saldo Final Acumulado' mostra a saúde financeira ao longo do tempo. Se ele estiver caindo mês após mês ou ficar negativo, é um sinal de alerta: pode ser hora de rever despesas, renegociar prazos com fornecedores, cobrar recebimentos em atraso ou buscar uma linha de capital de giro antes que falte dinheiro em caixa.</t>
  </si>
  <si>
    <t>O QUE É A DRE (DEMONSTRAÇÃO DO RESULTADO DO EXERCÍCIO)?</t>
  </si>
  <si>
    <t>A DRE mostra se a empresa teve lucro ou prejuízo em um determinado período, partindo da receita total até chegar ao resultado final. Diferente do fluxo de caixa, ela trabalha em regime de competência: uma venda entra na DRE no mês em que foi realizada, mesmo que o cliente só pague depois; uma despesa entra no mês em que foi gerada, mesmo que só seja paga mais tarde. Por isso os valores da DRE e do fluxo de caixa costumam ser diferentes — e é exatamente por isso que as duas análises se complementam.</t>
  </si>
  <si>
    <t>Estrutura da DRE, linha a linha:</t>
  </si>
  <si>
    <t>Receita Bruta</t>
  </si>
  <si>
    <t>Tudo o que a empresa faturou/vendeu no período, antes de descontos e impostos.</t>
  </si>
  <si>
    <t>(-) Deduções</t>
  </si>
  <si>
    <t>Impostos sobre vendas (ICMS, ISS, PIS/COFINS) e devoluções.</t>
  </si>
  <si>
    <t>(=) Receita Líquida</t>
  </si>
  <si>
    <t>O que realmente sobra da venda depois de retirados os impostos e deduções.</t>
  </si>
  <si>
    <t>(-) CMV / CPV / CSV</t>
  </si>
  <si>
    <t>Custo direto do que foi vendido: mercadoria, matéria-prima ou mão de obra do serviço prestado.</t>
  </si>
  <si>
    <t>(=) Lucro Bruto</t>
  </si>
  <si>
    <t>Receita líquida menos o custo direto do produto ou serviço vendido.</t>
  </si>
  <si>
    <t>(-) Despesas Vendas/Admin./Outras</t>
  </si>
  <si>
    <t>Gastos para manter a empresa funcionando (marketing, escritório, equipe administrativa), não ligados diretamente ao produto.</t>
  </si>
  <si>
    <t>(=) Resultado Operacional (EBIT)</t>
  </si>
  <si>
    <t>Lucro gerado pela operação da empresa, antes de juros e do Imposto de Renda.</t>
  </si>
  <si>
    <t>(+/-) Receitas/Despesas Financeiras</t>
  </si>
  <si>
    <t>Juros recebidos ou pagos, rendimento de aplicações, tarifas bancárias.</t>
  </si>
  <si>
    <t>(=) LAIR</t>
  </si>
  <si>
    <t>Lucro Antes do Imposto de Renda e da CSLL.</t>
  </si>
  <si>
    <t>(-) IR e CSLL</t>
  </si>
  <si>
    <t>Impostos sobre o lucro da empresa.</t>
  </si>
  <si>
    <t>(=) Lucro Líquido</t>
  </si>
  <si>
    <t>O resultado final: o que sobra de fato para a empresa ou para os sócios.</t>
  </si>
  <si>
    <t>Preencha nas células amarelas os valores mensais de receita, deduções, custos e despesas. As linhas em preto (Receita Líquida, Lucro Bruto, Resultado Operacional, LAIR e Lucro Líquido) já vêm com fórmula pronta e são calculadas automaticamente — não é necessário e não é recomendado editá-las.</t>
  </si>
  <si>
    <t>Como analisar (Margem Bruta e Margem Líquida):</t>
  </si>
  <si>
    <t>No final da DRE você encontra duas margens que ajudam a entender a eficiência do negócio. A Margem Bruta mostra quanto sobra, em percentual, depois de pagar apenas o custo direto do produto ou serviço. A Margem Líquida mostra quanto sobra de lucro real depois de todos os custos, despesas e impostos. Margens crescentes ao longo dos 3 anos indicam uma empresa cada vez mais eficiente; margens em queda pedem atenção redobrada aos custos e despesas.</t>
  </si>
  <si>
    <t>COMO USAR A ABA DE GRÁFICOS</t>
  </si>
  <si>
    <t>A aba 'Gráficos' é atualizada automaticamente à medida que você preenche o Fluxo de Caixa e a DRE — não é preciso configurar nada. Nela você encontra a evolução do saldo em caixa mês a mês, a comparação entre entradas e saídas por ano, a evolução da receita líquida e do lucro líquido, e a composição das saídas no primeiro ano. Use-a para identificar tendências rapidamente e apoiar suas decisões.</t>
  </si>
  <si>
    <t>LEGENDA DE CORES</t>
  </si>
  <si>
    <t>Amarelo com texto azul — célula para você preencher com seus próprios dados.</t>
  </si>
  <si>
    <t>Preto — fórmula calculada automaticamente. Não precisa (nem deve) ser alterada.</t>
  </si>
  <si>
    <t>Fundo azul — títulos, cabeçalhos e organização das abas.</t>
  </si>
  <si>
    <t>Fundo verde — resultado final em destaque (Saldo Final Acumulado / Lucro Líquido).</t>
  </si>
  <si>
    <t>FLUXO DE CAIXA — PROJEÇÃO DE 3 ANOS</t>
  </si>
  <si>
    <t>Preencha apenas as células AMARELAS (entradas, saídas e saldo inicial). Os totais e o saldo acumulado são calculados automaticamente. Veja a aba 'Capa' para o guia completo.</t>
  </si>
  <si>
    <t>ANO 1</t>
  </si>
  <si>
    <t>ANO 2</t>
  </si>
  <si>
    <t>ANO 3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</si>
  <si>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</si>
  <si>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</si>
  <si>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</si>
  <si>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</si>
  <si>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</si>
  <si>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</si>
  <si>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</si>
  <si>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</si>
  <si>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</si>
  <si>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</si>
  <si>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</si>
  <si>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</si>
  <si>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Ano 1</t>
  </si>
  <si>
    <t>Total Ano 2</t>
  </si>
  <si>
    <t>Total Ano 3</t>
  </si>
  <si>
    <t>Total Geral</t>
  </si>
  <si>
    <t>SALDO INICIAL DO PERÍODO (caixa/banco no Mês 1)</t>
  </si>
  <si>
    <t>ENTRADAS (RECEITAS)</t>
  </si>
  <si>
    <t>Vendas de Produtos/Serviços</t>
  </si>
  <si>
    <t>Prestação de Serviços</t>
  </si>
  <si>
    <t>Outras Receitas Operacionais</t>
  </si>
  <si>
    <t>Aportes de Sócios / Empréstimos Recebidos</t>
  </si>
  <si>
    <t>TOTAL DE ENTRADAS</t>
  </si>
  <si>
    <t>SAÍDAS (CUSTOS E DESPESAS)</t>
  </si>
  <si>
    <t>Compras / Fornecedores</t>
  </si>
  <si>
    <t>Salários, Pró-labore e Encargos</t>
  </si>
  <si>
    <t>Aluguel, Água, Luz, Internet e Telefone</t>
  </si>
  <si>
    <t>Impostos e Taxas</t>
  </si>
  <si>
    <t>Despesas Administrativas e Marketing</t>
  </si>
  <si>
    <t>Investimentos / Compra de Equipamentos</t>
  </si>
  <si>
    <t>Outras Saídas</t>
  </si>
  <si>
    <t>TOTAL DE SAÍDAS</t>
  </si>
  <si>
    <t>SALDO DO MÊS (Entradas − Saídas)</t>
  </si>
  <si>
    <t>SALDO FINAL ACUMULADO</t>
  </si>
  <si>
    <t>LEGENDA</t>
  </si>
  <si>
    <t>Amarelo com texto azul = célula para você preencher</t>
  </si>
  <si>
    <t>Preto = fórmula calculada automaticamente (não altere)</t>
  </si>
  <si>
    <t>Verde = saldo final acumulado do período</t>
  </si>
  <si>
    <t>Rótulos auxiliares p/ gráficos (não excluir)</t>
  </si>
  <si>
    <t>Jan/1</t>
  </si>
  <si>
    <t>Fev/1</t>
  </si>
  <si>
    <t>Mar/1</t>
  </si>
  <si>
    <t>Abr/1</t>
  </si>
  <si>
    <t>Mai/1</t>
  </si>
  <si>
    <t>Jun/1</t>
  </si>
  <si>
    <t>Jul/1</t>
  </si>
  <si>
    <t>Ago/1</t>
  </si>
  <si>
    <t>Set/1</t>
  </si>
  <si>
    <t>Out/1</t>
  </si>
  <si>
    <t>Nov/1</t>
  </si>
  <si>
    <t>Dez/1</t>
  </si>
  <si>
    <t>Jan/2</t>
  </si>
  <si>
    <t>Fev/2</t>
  </si>
  <si>
    <t>Mar/2</t>
  </si>
  <si>
    <t>Abr/2</t>
  </si>
  <si>
    <t>Mai/2</t>
  </si>
  <si>
    <t>Jun/2</t>
  </si>
  <si>
    <t>Jul/2</t>
  </si>
  <si>
    <t>Ago/2</t>
  </si>
  <si>
    <t>Set/2</t>
  </si>
  <si>
    <t>Out/2</t>
  </si>
  <si>
    <t>Nov/2</t>
  </si>
  <si>
    <t>Dez/2</t>
  </si>
  <si>
    <t>Jan/3</t>
  </si>
  <si>
    <t>Fev/3</t>
  </si>
  <si>
    <t>Mar/3</t>
  </si>
  <si>
    <t>Abr/3</t>
  </si>
  <si>
    <t>Mai/3</t>
  </si>
  <si>
    <t>Jun/3</t>
  </si>
  <si>
    <t>Jul/3</t>
  </si>
  <si>
    <t>Ago/3</t>
  </si>
  <si>
    <t>Set/3</t>
  </si>
  <si>
    <t>Out/3</t>
  </si>
  <si>
    <t>Nov/3</t>
  </si>
  <si>
    <t>Dez/3</t>
  </si>
  <si>
    <t>DRE — DEMONSTRAÇÃO DO RESULTADO DO EXERCÍCIO (PROJEÇÃO 3 ANOS)</t>
  </si>
  <si>
    <t>Preencha apenas as células AMARELAS. As linhas em preto são calculadas automaticamente. Veja a aba 'Capa' para o guia completo, principalmente sobre como interpretar a DRE.</t>
  </si>
  <si>
    <t>Receita Bruta de Vendas/Serviços</t>
  </si>
  <si>
    <t>(-) Deduções sobre Vendas (ICMS/ISS/PIS/COFINS)</t>
  </si>
  <si>
    <t>(=) RECEITA LÍQUIDA</t>
  </si>
  <si>
    <t>(-) CMV / CPV / CSV (Custo do que foi Vendido)</t>
  </si>
  <si>
    <t>(=) LUCRO BRUTO</t>
  </si>
  <si>
    <t>(-) Despesas com Vendas e Marketing</t>
  </si>
  <si>
    <t>(-) Despesas Administrativas</t>
  </si>
  <si>
    <t>(-) Outras Despesas Operacionais</t>
  </si>
  <si>
    <t>(=) RESULTADO OPERACIONAL (EBIT)</t>
  </si>
  <si>
    <t>(+) Receitas Financeiras</t>
  </si>
  <si>
    <t>(-) Despesas Financeiras</t>
  </si>
  <si>
    <t>(=) LAIR — Lucro Antes do IR e CSLL</t>
  </si>
  <si>
    <t>(-) IR e CSLL (Provisão)</t>
  </si>
  <si>
    <t>(=) LUCRO LÍQUIDO DO EXERCÍCIO</t>
  </si>
  <si>
    <t>MARGEM BRUTA (%)</t>
  </si>
  <si>
    <t>MARGEM LÍQUIDA (%)</t>
  </si>
  <si>
    <t>Verde = resultado final (Lucro Líquido)</t>
  </si>
  <si>
    <t>GRÁFICOS E INDICADORES</t>
  </si>
  <si>
    <t>Estes gráficos são atualizados automaticamente conforme você preenche as abas 'Fluxo de Caixa' e 'DRE'. Nenhuma configuração adicional é necessária.</t>
  </si>
  <si>
    <t xml:space="preserve">   Por: Giovana Kinocita</t>
  </si>
  <si>
    <t>Fluxo de Caixa, DRE e Gráficos  ·  Kiro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</si>
</sst>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;[Red]&quot;-R$ &quot;#,##0.00;&quot;R$ -&quot;"/>
    <numFmt numFmtId="165" formatCode="0.0%"/>
  </numFmts>
  <fonts count="23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sz val="10"/>
      <color rgb="FFFFFFFF"/>
      <name val="Arial"/>
      <charset val="1"/>
    </font>
    <font>
      <b/>
      <sz val="16"/>
      <color rgb="FF004AAD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b/>
      <sz val="11"/>
      <color rgb="FF004AAD"/>
      <name val="Arial"/>
      <charset val="1"/>
    </font>
    <font>
      <b/>
      <sz val="9.5"/>
      <color rgb="FF004AAD"/>
      <name val="Arial"/>
      <charset val="1"/>
    </font>
    <font>
      <sz val="9.5"/>
      <color rgb="FF262626"/>
      <name val="Arial"/>
      <charset val="1"/>
    </font>
    <font>
      <b/>
      <sz val="9"/>
      <color rgb="FF000000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color rgb="FF000000"/>
      <name val="Arial"/>
      <charset val="1"/>
    </font>
    <font>
      <b/>
      <sz val="10"/>
      <color rgb="FFFFFFFF"/>
      <name val="Arial"/>
      <charset val="1"/>
    </font>
    <font>
      <i/>
      <sz val="9"/>
      <name val="Arial"/>
      <charset val="1"/>
    </font>
    <font>
      <sz val="10"/>
      <name val="Arial"/>
      <family val="2"/>
    </font>
    <font>
      <i/>
      <sz val="10"/>
      <color rgb="FF000000"/>
      <name val="Arial"/>
      <charset val="1"/>
    </font>
    <font>
      <i/>
      <sz val="11"/>
      <color theme="0"/>
      <name val="Calibri"/>
      <family val="2"/>
    </font>
    <font>
      <i/>
      <sz val="10"/>
      <color rgb="FF595959"/>
      <name val="Arial"/>
      <family val="2"/>
    </font>
    <font>
      <sz val="11"/>
      <color rgb="FF262626"/>
      <name val="Arial"/>
      <family val="2"/>
    </font>
    <font>
      <i/>
      <sz val="8"/>
      <color theme="0"/>
      <name val="Arial"/>
      <family val="2"/>
    </font>
    <font>
      <sz val="11"/>
      <color theme="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B1F3A"/>
        <bgColor rgb="FF262626"/>
      </patternFill>
    </fill>
    <fill>
      <patternFill patternType="solid">
        <fgColor rgb="FF004AAD"/>
        <bgColor rgb="FF4672A8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B1F3A"/>
      </patternFill>
    </fill>
    <fill>
      <patternFill patternType="solid">
        <fgColor rgb="FF1F7A3D"/>
        <bgColor rgb="FF595959"/>
      </patternFill>
    </fill>
    <fill>
      <patternFill patternType="solid">
        <fgColor rgb="FFBDD7EE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D9E6F5"/>
        <bgColor rgb="FFD9D9D9"/>
      </patternFill>
    </fill>
    <fill>
      <patternFill patternType="solid">
        <fgColor rgb="FF004AA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7" borderId="0" xfId="0" applyFill="1"/>
    <xf numFmtId="0" fontId="9" fillId="7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164" fontId="12" fillId="4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8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164" fontId="13" fillId="8" borderId="1" xfId="0" applyNumberFormat="1" applyFont="1" applyFill="1" applyBorder="1" applyAlignment="1">
      <alignment horizontal="right" vertical="center"/>
    </xf>
    <xf numFmtId="164" fontId="11" fillId="9" borderId="1" xfId="0" applyNumberFormat="1" applyFont="1" applyFill="1" applyBorder="1" applyAlignment="1">
      <alignment horizontal="right" vertical="center"/>
    </xf>
    <xf numFmtId="164" fontId="11" fillId="7" borderId="1" xfId="0" applyNumberFormat="1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 indent="1"/>
    </xf>
    <xf numFmtId="164" fontId="14" fillId="6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7" fillId="0" borderId="0" xfId="0" applyFont="1" applyAlignment="1">
      <alignment horizontal="left" vertical="center" indent="1"/>
    </xf>
    <xf numFmtId="165" fontId="13" fillId="0" borderId="1" xfId="0" applyNumberFormat="1" applyFont="1" applyBorder="1" applyAlignment="1">
      <alignment horizontal="right" vertical="center"/>
    </xf>
    <xf numFmtId="0" fontId="18" fillId="2" borderId="0" xfId="0" applyFont="1" applyFill="1"/>
    <xf numFmtId="0" fontId="0" fillId="10" borderId="0" xfId="0" applyFill="1"/>
    <xf numFmtId="0" fontId="21" fillId="0" borderId="0" xfId="0" applyFont="1"/>
    <xf numFmtId="0" fontId="22" fillId="0" borderId="0" xfId="0" applyFont="1"/>
    <xf numFmtId="0" fontId="8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indent="1"/>
    </xf>
    <xf numFmtId="0" fontId="7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/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F7A3D"/>
      <rgbColor rgb="FF000080"/>
      <rgbColor rgb="FF8AA64F"/>
      <rgbColor rgb="FF800080"/>
      <rgbColor rgb="FF4672A8"/>
      <rgbColor rgb="FFBFBFBF"/>
      <rgbColor rgb="FF878787"/>
      <rgbColor rgb="FF93A9CE"/>
      <rgbColor rgb="FFAB4744"/>
      <rgbColor rgb="FFF2F2F2"/>
      <rgbColor rgb="FFD9E6F5"/>
      <rgbColor rgb="FF660066"/>
      <rgbColor rgb="FFDC853E"/>
      <rgbColor rgb="FF004AAD"/>
      <rgbColor rgb="FFBDD7EE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725990"/>
      <rgbColor rgb="FFA6A6A6"/>
      <rgbColor rgb="FF0B1F3A"/>
      <rgbColor rgb="FF4299B0"/>
      <rgbColor rgb="FF003300"/>
      <rgbColor rgb="FF333300"/>
      <rgbColor rgb="FF993300"/>
      <rgbColor rgb="FFC0504D"/>
      <rgbColor rgb="FF59595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A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BR" sz="1800" b="1" strike="noStrike" spc="-1">
                <a:solidFill>
                  <a:srgbClr val="000000"/>
                </a:solidFill>
                <a:latin typeface="Calibri"/>
              </a:rPr>
              <a:t>Evolução do Saldo Final Acumulado (36 meses)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Saldo Final Acumulado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'Fluxo de Caixa'!$B$38:$AK$38</c:f>
              <c:strCache>
                <c:ptCount val="36"/>
                <c:pt idx="0">
                  <c:v>Jan/1</c:v>
                </c:pt>
                <c:pt idx="1">
                  <c:v>Fev/1</c:v>
                </c:pt>
                <c:pt idx="2">
                  <c:v>Mar/1</c:v>
                </c:pt>
                <c:pt idx="3">
                  <c:v>Abr/1</c:v>
                </c:pt>
                <c:pt idx="4">
                  <c:v>Mai/1</c:v>
                </c:pt>
                <c:pt idx="5">
                  <c:v>Jun/1</c:v>
                </c:pt>
                <c:pt idx="6">
                  <c:v>Jul/1</c:v>
                </c:pt>
                <c:pt idx="7">
                  <c:v>Ago/1</c:v>
                </c:pt>
                <c:pt idx="8">
                  <c:v>Set/1</c:v>
                </c:pt>
                <c:pt idx="9">
                  <c:v>Out/1</c:v>
                </c:pt>
                <c:pt idx="10">
                  <c:v>Nov/1</c:v>
                </c:pt>
                <c:pt idx="11">
                  <c:v>Dez/1</c:v>
                </c:pt>
                <c:pt idx="12">
                  <c:v>Jan/2</c:v>
                </c:pt>
                <c:pt idx="13">
                  <c:v>Fev/2</c:v>
                </c:pt>
                <c:pt idx="14">
                  <c:v>Mar/2</c:v>
                </c:pt>
                <c:pt idx="15">
                  <c:v>Abr/2</c:v>
                </c:pt>
                <c:pt idx="16">
                  <c:v>Mai/2</c:v>
                </c:pt>
                <c:pt idx="17">
                  <c:v>Jun/2</c:v>
                </c:pt>
                <c:pt idx="18">
                  <c:v>Jul/2</c:v>
                </c:pt>
                <c:pt idx="19">
                  <c:v>Ago/2</c:v>
                </c:pt>
                <c:pt idx="20">
                  <c:v>Set/2</c:v>
                </c:pt>
                <c:pt idx="21">
                  <c:v>Out/2</c:v>
                </c:pt>
                <c:pt idx="22">
                  <c:v>Nov/2</c:v>
                </c:pt>
                <c:pt idx="23">
                  <c:v>Dez/2</c:v>
                </c:pt>
                <c:pt idx="24">
                  <c:v>Jan/3</c:v>
                </c:pt>
                <c:pt idx="25">
                  <c:v>Fev/3</c:v>
                </c:pt>
                <c:pt idx="26">
                  <c:v>Mar/3</c:v>
                </c:pt>
                <c:pt idx="27">
                  <c:v>Abr/3</c:v>
                </c:pt>
                <c:pt idx="28">
                  <c:v>Mai/3</c:v>
                </c:pt>
                <c:pt idx="29">
                  <c:v>Jun/3</c:v>
                </c:pt>
                <c:pt idx="30">
                  <c:v>Jul/3</c:v>
                </c:pt>
                <c:pt idx="31">
                  <c:v>Ago/3</c:v>
                </c:pt>
                <c:pt idx="32">
                  <c:v>Set/3</c:v>
                </c:pt>
                <c:pt idx="33">
                  <c:v>Out/3</c:v>
                </c:pt>
                <c:pt idx="34">
                  <c:v>Nov/3</c:v>
                </c:pt>
                <c:pt idx="35">
                  <c:v>Dez/3</c:v>
                </c:pt>
              </c:strCache>
            </c:strRef>
          </c:cat>
          <c:val>
            <c:numRef>
              <c:f>'Fluxo de Caixa'!$B$31:$AK$31</c:f>
              <c:numCache>
                <c:formatCode>"R$ "#,##0.00;[Red]"-R$ "#,##0.00;"R$ -"</c:formatCode>
                <c:ptCount val="36"/>
                <c:pt idx="0">
                  <c:v>23300</c:v>
                </c:pt>
                <c:pt idx="1">
                  <c:v>23300</c:v>
                </c:pt>
                <c:pt idx="2">
                  <c:v>23300</c:v>
                </c:pt>
                <c:pt idx="3">
                  <c:v>23300</c:v>
                </c:pt>
                <c:pt idx="4">
                  <c:v>23300</c:v>
                </c:pt>
                <c:pt idx="5">
                  <c:v>23300</c:v>
                </c:pt>
                <c:pt idx="6">
                  <c:v>23300</c:v>
                </c:pt>
                <c:pt idx="7">
                  <c:v>23300</c:v>
                </c:pt>
                <c:pt idx="8">
                  <c:v>23300</c:v>
                </c:pt>
                <c:pt idx="9">
                  <c:v>23300</c:v>
                </c:pt>
                <c:pt idx="10">
                  <c:v>23300</c:v>
                </c:pt>
                <c:pt idx="11">
                  <c:v>23300</c:v>
                </c:pt>
                <c:pt idx="12">
                  <c:v>23300</c:v>
                </c:pt>
                <c:pt idx="13">
                  <c:v>23300</c:v>
                </c:pt>
                <c:pt idx="14">
                  <c:v>23300</c:v>
                </c:pt>
                <c:pt idx="15">
                  <c:v>23300</c:v>
                </c:pt>
                <c:pt idx="16">
                  <c:v>23300</c:v>
                </c:pt>
                <c:pt idx="17">
                  <c:v>23300</c:v>
                </c:pt>
                <c:pt idx="18">
                  <c:v>23300</c:v>
                </c:pt>
                <c:pt idx="19">
                  <c:v>23300</c:v>
                </c:pt>
                <c:pt idx="20">
                  <c:v>23300</c:v>
                </c:pt>
                <c:pt idx="21">
                  <c:v>23300</c:v>
                </c:pt>
                <c:pt idx="22">
                  <c:v>23300</c:v>
                </c:pt>
                <c:pt idx="23">
                  <c:v>23300</c:v>
                </c:pt>
                <c:pt idx="24">
                  <c:v>23300</c:v>
                </c:pt>
                <c:pt idx="25">
                  <c:v>23300</c:v>
                </c:pt>
                <c:pt idx="26">
                  <c:v>23300</c:v>
                </c:pt>
                <c:pt idx="27">
                  <c:v>23300</c:v>
                </c:pt>
                <c:pt idx="28">
                  <c:v>23300</c:v>
                </c:pt>
                <c:pt idx="29">
                  <c:v>23300</c:v>
                </c:pt>
                <c:pt idx="30">
                  <c:v>23300</c:v>
                </c:pt>
                <c:pt idx="31">
                  <c:v>23300</c:v>
                </c:pt>
                <c:pt idx="32">
                  <c:v>23300</c:v>
                </c:pt>
                <c:pt idx="33">
                  <c:v>23300</c:v>
                </c:pt>
                <c:pt idx="34">
                  <c:v>23300</c:v>
                </c:pt>
                <c:pt idx="35">
                  <c:v>23300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BE7-4A14-8FBB-AC9F468E8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0692448"/>
        <c:axId val="14284553"/>
      </c:lineChart>
      <c:catAx>
        <c:axId val="7069244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pt-BR" sz="1000" b="1" strike="noStrike" spc="-1">
                    <a:solidFill>
                      <a:srgbClr val="000000"/>
                    </a:solidFill>
                    <a:latin typeface="Calibri"/>
                  </a:rPr>
                  <a:t>Mês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14284553"/>
        <c:crosses val="autoZero"/>
        <c:auto val="1"/>
        <c:lblAlgn val="ctr"/>
        <c:lblOffset val="100"/>
        <c:noMultiLvlLbl val="0"/>
      </c:catAx>
      <c:valAx>
        <c:axId val="142845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pt-BR" sz="1000" b="1" strike="noStrike" spc="-1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;&quot;R$ -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7069244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BR" sz="1800" b="1" strike="noStrike" spc="-1">
                <a:solidFill>
                  <a:srgbClr val="000000"/>
                </a:solidFill>
                <a:latin typeface="Calibri"/>
              </a:rPr>
              <a:t>Entradas vs Saídas por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de Entradas</c:v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'Fluxo de Caixa'!$AL$9:$AN$9</c:f>
              <c:numCache>
                <c:formatCode>General</c:formatCode>
                <c:ptCount val="3"/>
              </c:numCache>
            </c:numRef>
          </c:cat>
          <c:val>
            <c:numRef>
              <c:f>'Fluxo de Caixa'!$AL$18:$AN$18</c:f>
              <c:numCache>
                <c:formatCode>"R$ "#,##0.00;[Red]"-R$ "#,##0.00;"R$ -"</c:formatCode>
                <c:ptCount val="3"/>
                <c:pt idx="0">
                  <c:v>31800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6-466B-93E1-9E6C0BC05504}"/>
            </c:ext>
          </c:extLst>
        </c:ser>
        <c:ser>
          <c:idx val="1"/>
          <c:order val="1"/>
          <c:tx>
            <c:v>Total de Saídas</c:v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'Fluxo de Caixa'!$AL$9:$AN$9</c:f>
              <c:numCache>
                <c:formatCode>General</c:formatCode>
                <c:ptCount val="3"/>
              </c:numCache>
            </c:numRef>
          </c:cat>
          <c:val>
            <c:numRef>
              <c:f>'Fluxo de Caixa'!$AL$28:$AN$28</c:f>
              <c:numCache>
                <c:formatCode>"R$ "#,##0.00;[Red]"-R$ "#,##0.00;"R$ -"</c:formatCode>
                <c:ptCount val="3"/>
                <c:pt idx="0">
                  <c:v>18500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06-466B-93E1-9E6C0BC05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137393"/>
        <c:axId val="61919865"/>
      </c:barChart>
      <c:catAx>
        <c:axId val="721373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61919865"/>
        <c:crosses val="autoZero"/>
        <c:auto val="1"/>
        <c:lblAlgn val="ctr"/>
        <c:lblOffset val="100"/>
        <c:noMultiLvlLbl val="0"/>
      </c:catAx>
      <c:valAx>
        <c:axId val="6191986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pt-BR" sz="1000" b="1" strike="noStrike" spc="-1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;&quot;R$ -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721373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BR" sz="1800" b="1" strike="noStrike" spc="-1">
                <a:solidFill>
                  <a:srgbClr val="000000"/>
                </a:solidFill>
                <a:latin typeface="Calibri"/>
              </a:rPr>
              <a:t>Receita Líquida vs Lucro Líquido por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Receita Líquida</c:v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DRE!$AL$9:$AN$9</c:f>
              <c:numCache>
                <c:formatCode>General</c:formatCode>
                <c:ptCount val="3"/>
              </c:numCache>
            </c:numRef>
          </c:cat>
          <c:val>
            <c:numRef>
              <c:f>DRE!$AL$14:$AN$14</c:f>
              <c:numCache>
                <c:formatCode>"R$ "#,##0.00;[Red]"-R$ "#,##0.00;"R$ -"</c:formatCode>
                <c:ptCount val="3"/>
                <c:pt idx="0">
                  <c:v>23000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14-4068-AF48-C4EFD134BB33}"/>
            </c:ext>
          </c:extLst>
        </c:ser>
        <c:ser>
          <c:idx val="1"/>
          <c:order val="1"/>
          <c:tx>
            <c:v>Lucro Líquido</c:v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DRE!$AL$9:$AN$9</c:f>
              <c:numCache>
                <c:formatCode>General</c:formatCode>
                <c:ptCount val="3"/>
              </c:numCache>
            </c:numRef>
          </c:cat>
          <c:val>
            <c:numRef>
              <c:f>DRE!$AL$26:$AN$26</c:f>
              <c:numCache>
                <c:formatCode>"R$ "#,##0.00;[Red]"-R$ "#,##0.00;"R$ -"</c:formatCode>
                <c:ptCount val="3"/>
                <c:pt idx="0">
                  <c:v>10950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14-4068-AF48-C4EFD134B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52477"/>
        <c:axId val="32418910"/>
      </c:barChart>
      <c:catAx>
        <c:axId val="549524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2418910"/>
        <c:crosses val="autoZero"/>
        <c:auto val="1"/>
        <c:lblAlgn val="ctr"/>
        <c:lblOffset val="100"/>
        <c:noMultiLvlLbl val="0"/>
      </c:catAx>
      <c:valAx>
        <c:axId val="324189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pt-BR" sz="1000" b="1" strike="noStrike" spc="-1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;&quot;R$ -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549524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pt-BR" sz="1800" b="1" strike="noStrike" spc="-1">
                <a:solidFill>
                  <a:srgbClr val="000000"/>
                </a:solidFill>
                <a:latin typeface="Calibri"/>
              </a:rPr>
              <a:t>Composição das Saídas — Ano 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v>Saídas Ano 1</c:v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672A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88D-4F7A-A9F3-33AE062D9AD5}"/>
              </c:ext>
            </c:extLst>
          </c:dPt>
          <c:dPt>
            <c:idx val="1"/>
            <c:bubble3D val="0"/>
            <c:spPr>
              <a:solidFill>
                <a:srgbClr val="AB47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88D-4F7A-A9F3-33AE062D9AD5}"/>
              </c:ext>
            </c:extLst>
          </c:dPt>
          <c:dPt>
            <c:idx val="2"/>
            <c:bubble3D val="0"/>
            <c:spPr>
              <a:solidFill>
                <a:srgbClr val="8AA64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588D-4F7A-A9F3-33AE062D9AD5}"/>
              </c:ext>
            </c:extLst>
          </c:dPt>
          <c:dPt>
            <c:idx val="3"/>
            <c:bubble3D val="0"/>
            <c:spPr>
              <a:solidFill>
                <a:srgbClr val="72599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588D-4F7A-A9F3-33AE062D9AD5}"/>
              </c:ext>
            </c:extLst>
          </c:dPt>
          <c:dPt>
            <c:idx val="4"/>
            <c:bubble3D val="0"/>
            <c:spPr>
              <a:solidFill>
                <a:srgbClr val="4299B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588D-4F7A-A9F3-33AE062D9AD5}"/>
              </c:ext>
            </c:extLst>
          </c:dPt>
          <c:dPt>
            <c:idx val="5"/>
            <c:bubble3D val="0"/>
            <c:spPr>
              <a:solidFill>
                <a:srgbClr val="DC85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588D-4F7A-A9F3-33AE062D9AD5}"/>
              </c:ext>
            </c:extLst>
          </c:dPt>
          <c:dPt>
            <c:idx val="6"/>
            <c:bubble3D val="0"/>
            <c:spPr>
              <a:solidFill>
                <a:srgbClr val="93A9C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588D-4F7A-A9F3-33AE062D9AD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8D-4F7A-A9F3-33AE062D9AD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8D-4F7A-A9F3-33AE062D9AD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8D-4F7A-A9F3-33AE062D9AD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88D-4F7A-A9F3-33AE062D9AD5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88D-4F7A-A9F3-33AE062D9AD5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88D-4F7A-A9F3-33AE062D9AD5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88D-4F7A-A9F3-33AE062D9A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pt-BR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'Fluxo de Caixa'!$A$21:$A$27</c:f>
              <c:strCache>
                <c:ptCount val="7"/>
                <c:pt idx="0">
                  <c:v>Compras / Fornecedores</c:v>
                </c:pt>
                <c:pt idx="1">
                  <c:v>Salários, Pró-labore e Encargos</c:v>
                </c:pt>
                <c:pt idx="2">
                  <c:v>Aluguel, Água, Luz, Internet e Telefone</c:v>
                </c:pt>
                <c:pt idx="3">
                  <c:v>Impostos e Taxas</c:v>
                </c:pt>
                <c:pt idx="4">
                  <c:v>Despesas Administrativas e Marketing</c:v>
                </c:pt>
                <c:pt idx="5">
                  <c:v>Investimentos / Compra de Equipamentos</c:v>
                </c:pt>
                <c:pt idx="6">
                  <c:v>Outras Saídas</c:v>
                </c:pt>
              </c:strCache>
            </c:strRef>
          </c:cat>
          <c:val>
            <c:numRef>
              <c:f>'Fluxo de Caixa'!$AL$21:$AL$27</c:f>
              <c:numCache>
                <c:formatCode>"R$ "#,##0.00;[Red]"-R$ "#,##0.00;"R$ -"</c:formatCode>
                <c:ptCount val="7"/>
                <c:pt idx="0">
                  <c:v>8000</c:v>
                </c:pt>
                <c:pt idx="1">
                  <c:v>6500</c:v>
                </c:pt>
                <c:pt idx="2">
                  <c:v>1500</c:v>
                </c:pt>
                <c:pt idx="3">
                  <c:v>1200</c:v>
                </c:pt>
                <c:pt idx="4">
                  <c:v>1000</c:v>
                </c:pt>
                <c:pt idx="5">
                  <c:v>0</c:v>
                </c:pt>
                <c:pt idx="6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88D-4F7A-A9F3-33AE062D9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200025</xdr:rowOff>
    </xdr:from>
    <xdr:to>
      <xdr:col>2</xdr:col>
      <xdr:colOff>206610</xdr:colOff>
      <xdr:row>3</xdr:row>
      <xdr:rowOff>37725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50" y="200025"/>
          <a:ext cx="1711560" cy="637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149678</xdr:colOff>
      <xdr:row>0</xdr:row>
      <xdr:rowOff>176893</xdr:rowOff>
    </xdr:from>
    <xdr:to>
      <xdr:col>0</xdr:col>
      <xdr:colOff>1866681</xdr:colOff>
      <xdr:row>3</xdr:row>
      <xdr:rowOff>9150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9678" y="176893"/>
          <a:ext cx="1717003" cy="648686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127000</xdr:rowOff>
    </xdr:from>
    <xdr:to>
      <xdr:col>0</xdr:col>
      <xdr:colOff>1854435</xdr:colOff>
      <xdr:row>2</xdr:row>
      <xdr:rowOff>231400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875" y="127000"/>
          <a:ext cx="1711560" cy="64415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10</xdr:col>
      <xdr:colOff>450360</xdr:colOff>
      <xdr:row>25</xdr:row>
      <xdr:rowOff>1080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0</xdr:colOff>
      <xdr:row>8</xdr:row>
      <xdr:rowOff>0</xdr:rowOff>
    </xdr:from>
    <xdr:to>
      <xdr:col>26</xdr:col>
      <xdr:colOff>350280</xdr:colOff>
      <xdr:row>25</xdr:row>
      <xdr:rowOff>1080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27</xdr:row>
      <xdr:rowOff>0</xdr:rowOff>
    </xdr:from>
    <xdr:to>
      <xdr:col>8</xdr:col>
      <xdr:colOff>350280</xdr:colOff>
      <xdr:row>44</xdr:row>
      <xdr:rowOff>1080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0</xdr:colOff>
      <xdr:row>27</xdr:row>
      <xdr:rowOff>0</xdr:rowOff>
    </xdr:from>
    <xdr:to>
      <xdr:col>26</xdr:col>
      <xdr:colOff>350280</xdr:colOff>
      <xdr:row>44</xdr:row>
      <xdr:rowOff>1080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180975</xdr:rowOff>
    </xdr:from>
    <xdr:to>
      <xdr:col>2</xdr:col>
      <xdr:colOff>422175</xdr:colOff>
      <xdr:row>3</xdr:row>
      <xdr:rowOff>18675</xdr:rowOff>
    </xdr:to>
    <xdr:pic>
      <xdr:nvPicPr>
        <xdr:cNvPr id="7" name="Image 5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14300" y="180975"/>
          <a:ext cx="1746150" cy="637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showGridLines="0" topLeftCell="A33" zoomScaleNormal="100" workbookViewId="0">
      <selection activeCell="A6" sqref="A6:N6"/>
    </sheetView>
  </sheetViews>
  <sheetFormatPr defaultColWidth="8.7109375" defaultRowHeight="15" x14ac:dyDescent="0.25"/>
  <cols>
    <col min="1" max="14" width="11.42578125" customWidth="1"/>
  </cols>
  <sheetData>
    <row r="1" spans="1:14" ht="21" customHeight="1" x14ac:dyDescent="0.25">
      <c r="A1" s="1"/>
      <c r="B1" s="1"/>
      <c r="C1" s="1"/>
      <c r="D1" s="1"/>
      <c r="E1" s="1"/>
      <c r="F1" s="1"/>
      <c r="G1" s="1"/>
      <c r="H1" s="32"/>
      <c r="I1" s="32"/>
      <c r="J1" s="32"/>
      <c r="K1" s="32"/>
      <c r="L1" s="32"/>
      <c r="M1" s="32"/>
      <c r="N1" s="32"/>
    </row>
    <row r="2" spans="1:14" ht="21" customHeight="1" x14ac:dyDescent="0.25">
      <c r="A2" s="1"/>
      <c r="B2" s="1"/>
      <c r="C2" s="1"/>
      <c r="D2" s="1"/>
      <c r="E2" s="1"/>
      <c r="F2" s="1"/>
      <c r="G2" s="1"/>
      <c r="H2" s="32"/>
      <c r="I2" s="32"/>
      <c r="J2" s="32"/>
      <c r="K2" s="32"/>
      <c r="L2" s="32"/>
      <c r="M2" s="32"/>
      <c r="N2" s="32"/>
    </row>
    <row r="3" spans="1:14" ht="21" customHeight="1" x14ac:dyDescent="0.25">
      <c r="A3" s="1"/>
      <c r="B3" s="1"/>
      <c r="C3" s="1"/>
      <c r="D3" s="1"/>
      <c r="E3" s="1"/>
      <c r="F3" s="1"/>
      <c r="G3" s="1"/>
      <c r="H3" s="33" t="s">
        <v>0</v>
      </c>
      <c r="I3" s="33"/>
      <c r="J3" s="33"/>
      <c r="K3" s="33"/>
      <c r="L3" s="33"/>
      <c r="M3" s="33"/>
      <c r="N3" s="33"/>
    </row>
    <row r="4" spans="1:14" ht="21" customHeight="1" x14ac:dyDescent="0.25">
      <c r="A4" s="22" t="s">
        <v>144</v>
      </c>
      <c r="B4" s="1"/>
      <c r="C4" s="1"/>
      <c r="D4" s="1"/>
      <c r="E4" s="1"/>
      <c r="F4" s="1"/>
      <c r="G4" s="1"/>
      <c r="H4" s="33"/>
      <c r="I4" s="33"/>
      <c r="J4" s="33"/>
      <c r="K4" s="33"/>
      <c r="L4" s="33"/>
      <c r="M4" s="33"/>
      <c r="N4" s="33"/>
    </row>
    <row r="6" spans="1:14" ht="27.75" customHeight="1" x14ac:dyDescent="0.25">
      <c r="A6" s="34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5.75" customHeight="1" x14ac:dyDescent="0.25">
      <c r="A7" s="35" t="s">
        <v>145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9" spans="1:14" ht="19.5" customHeight="1" x14ac:dyDescent="0.25">
      <c r="A9" s="28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customHeight="1" x14ac:dyDescent="0.25">
      <c r="A10" s="27" t="s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6" spans="1:14" ht="18" customHeight="1" x14ac:dyDescent="0.25">
      <c r="A16" s="31" t="s">
        <v>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15" customHeight="1" x14ac:dyDescent="0.25">
      <c r="A17" s="27" t="s">
        <v>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1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1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14" ht="1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3" spans="1:14" ht="18" customHeight="1" x14ac:dyDescent="0.25">
      <c r="A23" s="31" t="s">
        <v>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ht="15" customHeight="1" x14ac:dyDescent="0.25">
      <c r="A24" s="27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31" spans="1:14" ht="19.5" customHeight="1" x14ac:dyDescent="0.25">
      <c r="A31" s="28" t="s">
        <v>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ht="15" customHeight="1" x14ac:dyDescent="0.25">
      <c r="A32" s="27" t="s">
        <v>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ht="1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1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8" spans="1:14" ht="18" customHeight="1" x14ac:dyDescent="0.25">
      <c r="A38" s="31" t="s">
        <v>10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25.5" customHeight="1" x14ac:dyDescent="0.25">
      <c r="A39" s="29" t="s">
        <v>11</v>
      </c>
      <c r="B39" s="29"/>
      <c r="C39" s="29"/>
      <c r="D39" s="29"/>
      <c r="E39" s="30" t="s">
        <v>12</v>
      </c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25.5" customHeight="1" x14ac:dyDescent="0.25">
      <c r="A40" s="29" t="s">
        <v>13</v>
      </c>
      <c r="B40" s="29"/>
      <c r="C40" s="29"/>
      <c r="D40" s="29"/>
      <c r="E40" s="30" t="s">
        <v>14</v>
      </c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25.5" customHeight="1" x14ac:dyDescent="0.25">
      <c r="A41" s="29" t="s">
        <v>15</v>
      </c>
      <c r="B41" s="29"/>
      <c r="C41" s="29"/>
      <c r="D41" s="29"/>
      <c r="E41" s="30" t="s">
        <v>16</v>
      </c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25.5" customHeight="1" x14ac:dyDescent="0.25">
      <c r="A42" s="29" t="s">
        <v>17</v>
      </c>
      <c r="B42" s="29"/>
      <c r="C42" s="29"/>
      <c r="D42" s="29"/>
      <c r="E42" s="30" t="s">
        <v>18</v>
      </c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25.5" customHeight="1" x14ac:dyDescent="0.25">
      <c r="A43" s="29" t="s">
        <v>19</v>
      </c>
      <c r="B43" s="29"/>
      <c r="C43" s="29"/>
      <c r="D43" s="29"/>
      <c r="E43" s="30" t="s">
        <v>20</v>
      </c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25.5" customHeight="1" x14ac:dyDescent="0.25">
      <c r="A44" s="29" t="s">
        <v>21</v>
      </c>
      <c r="B44" s="29"/>
      <c r="C44" s="29"/>
      <c r="D44" s="29"/>
      <c r="E44" s="30" t="s">
        <v>22</v>
      </c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25.5" customHeight="1" x14ac:dyDescent="0.25">
      <c r="A45" s="29" t="s">
        <v>23</v>
      </c>
      <c r="B45" s="29"/>
      <c r="C45" s="29"/>
      <c r="D45" s="29"/>
      <c r="E45" s="30" t="s">
        <v>24</v>
      </c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25.5" customHeight="1" x14ac:dyDescent="0.25">
      <c r="A46" s="29" t="s">
        <v>25</v>
      </c>
      <c r="B46" s="29"/>
      <c r="C46" s="29"/>
      <c r="D46" s="29"/>
      <c r="E46" s="30" t="s">
        <v>26</v>
      </c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25.5" customHeight="1" x14ac:dyDescent="0.25">
      <c r="A47" s="29" t="s">
        <v>27</v>
      </c>
      <c r="B47" s="29"/>
      <c r="C47" s="29"/>
      <c r="D47" s="29"/>
      <c r="E47" s="30" t="s">
        <v>28</v>
      </c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25.5" customHeight="1" x14ac:dyDescent="0.25">
      <c r="A48" s="29" t="s">
        <v>29</v>
      </c>
      <c r="B48" s="29"/>
      <c r="C48" s="29"/>
      <c r="D48" s="29"/>
      <c r="E48" s="30" t="s">
        <v>30</v>
      </c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25.5" customHeight="1" x14ac:dyDescent="0.25">
      <c r="A49" s="29" t="s">
        <v>31</v>
      </c>
      <c r="B49" s="29"/>
      <c r="C49" s="29"/>
      <c r="D49" s="29"/>
      <c r="E49" s="30" t="s">
        <v>32</v>
      </c>
      <c r="F49" s="30"/>
      <c r="G49" s="30"/>
      <c r="H49" s="30"/>
      <c r="I49" s="30"/>
      <c r="J49" s="30"/>
      <c r="K49" s="30"/>
      <c r="L49" s="30"/>
      <c r="M49" s="30"/>
      <c r="N49" s="30"/>
    </row>
    <row r="51" spans="1:14" ht="18" customHeight="1" x14ac:dyDescent="0.25">
      <c r="A51" s="31" t="s">
        <v>4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1:14" ht="15" customHeight="1" x14ac:dyDescent="0.25">
      <c r="A52" s="27" t="s">
        <v>33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1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7" spans="1:14" ht="18" customHeight="1" x14ac:dyDescent="0.25">
      <c r="A57" s="31" t="s">
        <v>34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ht="15" customHeight="1" x14ac:dyDescent="0.25">
      <c r="A58" s="27" t="s">
        <v>35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5" spans="1:14" ht="19.5" customHeight="1" x14ac:dyDescent="0.25">
      <c r="A65" s="28" t="s">
        <v>36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 ht="15" customHeight="1" x14ac:dyDescent="0.25">
      <c r="A66" s="27" t="s">
        <v>37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3" spans="1:14" ht="19.5" customHeight="1" x14ac:dyDescent="0.25">
      <c r="A73" s="28" t="s">
        <v>38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 ht="15" customHeight="1" x14ac:dyDescent="0.25">
      <c r="A74" s="2"/>
      <c r="B74" s="26" t="s">
        <v>39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14" ht="15" customHeight="1" x14ac:dyDescent="0.25">
      <c r="A75" s="3"/>
      <c r="B75" s="26" t="s">
        <v>40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1:14" ht="15" customHeight="1" x14ac:dyDescent="0.25">
      <c r="A76" s="4"/>
      <c r="B76" s="26" t="s">
        <v>41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ht="15" customHeight="1" x14ac:dyDescent="0.25">
      <c r="A77" s="5"/>
      <c r="B77" s="26" t="s">
        <v>42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</row>
  </sheetData>
  <mergeCells count="46">
    <mergeCell ref="H1:N2"/>
    <mergeCell ref="H3:N4"/>
    <mergeCell ref="A6:N6"/>
    <mergeCell ref="A7:N7"/>
    <mergeCell ref="A9:N9"/>
    <mergeCell ref="A10:N14"/>
    <mergeCell ref="A16:N16"/>
    <mergeCell ref="A17:N21"/>
    <mergeCell ref="A23:N23"/>
    <mergeCell ref="A24:N28"/>
    <mergeCell ref="A31:N31"/>
    <mergeCell ref="A32:N36"/>
    <mergeCell ref="A38:N38"/>
    <mergeCell ref="A39:D39"/>
    <mergeCell ref="E39:N39"/>
    <mergeCell ref="A40:D40"/>
    <mergeCell ref="E40:N40"/>
    <mergeCell ref="A41:D41"/>
    <mergeCell ref="E41:N41"/>
    <mergeCell ref="A42:D42"/>
    <mergeCell ref="E42:N42"/>
    <mergeCell ref="A43:D43"/>
    <mergeCell ref="E43:N43"/>
    <mergeCell ref="A44:D44"/>
    <mergeCell ref="E44:N44"/>
    <mergeCell ref="A45:D45"/>
    <mergeCell ref="E45:N45"/>
    <mergeCell ref="A46:D46"/>
    <mergeCell ref="E46:N46"/>
    <mergeCell ref="A47:D47"/>
    <mergeCell ref="E47:N47"/>
    <mergeCell ref="A48:D48"/>
    <mergeCell ref="E48:N48"/>
    <mergeCell ref="A49:D49"/>
    <mergeCell ref="E49:N49"/>
    <mergeCell ref="A51:N51"/>
    <mergeCell ref="A52:N55"/>
    <mergeCell ref="A57:N57"/>
    <mergeCell ref="B75:N75"/>
    <mergeCell ref="B76:N76"/>
    <mergeCell ref="B77:N77"/>
    <mergeCell ref="A58:N62"/>
    <mergeCell ref="A65:N65"/>
    <mergeCell ref="A66:N70"/>
    <mergeCell ref="A73:N73"/>
    <mergeCell ref="B74:N74"/>
  </mergeCells>
  <pageMargins left="0.3" right="0.3" top="0.4" bottom="0.4" header="0.511811023622047" footer="0.511811023622047"/>
  <pageSetup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8"/>
  <sheetViews>
    <sheetView showGridLines="0" zoomScale="70" zoomScaleNormal="7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4" sqref="A4"/>
    </sheetView>
  </sheetViews>
  <sheetFormatPr defaultColWidth="8.7109375" defaultRowHeight="15" x14ac:dyDescent="0.25"/>
  <cols>
    <col min="1" max="1" width="53" bestFit="1" customWidth="1"/>
    <col min="2" max="41" width="12.85546875" bestFit="1" customWidth="1"/>
  </cols>
  <sheetData>
    <row r="1" spans="1:41" ht="21" customHeight="1" x14ac:dyDescent="0.25">
      <c r="A1" s="1"/>
      <c r="B1" s="1"/>
      <c r="C1" s="1"/>
      <c r="D1" s="1"/>
      <c r="E1" s="1"/>
      <c r="F1" s="1"/>
      <c r="G1" s="1"/>
      <c r="H1" s="32"/>
      <c r="I1" s="32"/>
      <c r="J1" s="32"/>
      <c r="K1" s="32"/>
      <c r="L1" s="32"/>
      <c r="M1" s="32"/>
      <c r="N1" s="32"/>
    </row>
    <row r="2" spans="1:41" ht="21" customHeight="1" x14ac:dyDescent="0.25">
      <c r="A2" s="1"/>
      <c r="B2" s="1"/>
      <c r="C2" s="1"/>
      <c r="D2" s="1"/>
      <c r="E2" s="1"/>
      <c r="F2" s="1"/>
      <c r="G2" s="1"/>
      <c r="H2" s="32"/>
      <c r="I2" s="32"/>
      <c r="J2" s="32"/>
      <c r="K2" s="32"/>
      <c r="L2" s="32"/>
      <c r="M2" s="32"/>
      <c r="N2" s="32"/>
    </row>
    <row r="3" spans="1:41" ht="21" customHeight="1" x14ac:dyDescent="0.25">
      <c r="A3" s="1"/>
      <c r="B3" s="1"/>
      <c r="C3" s="1"/>
      <c r="D3" s="1"/>
      <c r="E3" s="1"/>
      <c r="F3" s="1"/>
      <c r="G3" s="1"/>
      <c r="H3" s="33" t="s">
        <v>0</v>
      </c>
      <c r="I3" s="33"/>
      <c r="J3" s="33"/>
      <c r="K3" s="33"/>
      <c r="L3" s="33"/>
      <c r="M3" s="33"/>
      <c r="N3" s="33"/>
    </row>
    <row r="4" spans="1:41" ht="21" customHeight="1" x14ac:dyDescent="0.25">
      <c r="A4" s="22" t="s">
        <v>144</v>
      </c>
      <c r="B4" s="1"/>
      <c r="C4" s="1"/>
      <c r="D4" s="1"/>
      <c r="E4" s="1"/>
      <c r="F4" s="1"/>
      <c r="G4" s="1"/>
      <c r="H4" s="33"/>
      <c r="I4" s="33"/>
      <c r="J4" s="33"/>
      <c r="K4" s="33"/>
      <c r="L4" s="33"/>
      <c r="M4" s="33"/>
      <c r="N4" s="33"/>
    </row>
    <row r="6" spans="1:41" ht="25.5" customHeight="1" x14ac:dyDescent="0.25">
      <c r="A6" s="34" t="s">
        <v>43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41" ht="25.5" customHeight="1" x14ac:dyDescent="0.25">
      <c r="A7" s="36" t="s">
        <v>44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9" spans="1:41" ht="18" customHeight="1" x14ac:dyDescent="0.25">
      <c r="A9" s="4"/>
      <c r="B9" s="37" t="s">
        <v>45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 t="s">
        <v>46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 t="s">
        <v>47</v>
      </c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4"/>
      <c r="AM9" s="4"/>
      <c r="AN9" s="4"/>
      <c r="AO9" s="4"/>
    </row>
    <row r="10" spans="1:41" ht="15.75" customHeight="1" x14ac:dyDescent="0.25">
      <c r="A10" s="6"/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  <c r="I10" s="7" t="s">
        <v>55</v>
      </c>
      <c r="J10" s="7" t="s">
        <v>56</v>
      </c>
      <c r="K10" s="7" t="s">
        <v>57</v>
      </c>
      <c r="L10" s="7" t="s">
        <v>58</v>
      </c>
      <c r="M10" s="7" t="s">
        <v>59</v>
      </c>
      <c r="N10" s="7" t="s">
        <v>48</v>
      </c>
      <c r="O10" s="7" t="s">
        <v>49</v>
      </c>
      <c r="P10" s="7" t="s">
        <v>50</v>
      </c>
      <c r="Q10" s="7" t="s">
        <v>51</v>
      </c>
      <c r="R10" s="7" t="s">
        <v>52</v>
      </c>
      <c r="S10" s="7" t="s">
        <v>53</v>
      </c>
      <c r="T10" s="7" t="s">
        <v>54</v>
      </c>
      <c r="U10" s="7" t="s">
        <v>55</v>
      </c>
      <c r="V10" s="7" t="s">
        <v>56</v>
      </c>
      <c r="W10" s="7" t="s">
        <v>57</v>
      </c>
      <c r="X10" s="7" t="s">
        <v>58</v>
      </c>
      <c r="Y10" s="7" t="s">
        <v>59</v>
      </c>
      <c r="Z10" s="7" t="s">
        <v>48</v>
      </c>
      <c r="AA10" s="7" t="s">
        <v>49</v>
      </c>
      <c r="AB10" s="7" t="s">
        <v>50</v>
      </c>
      <c r="AC10" s="7" t="s">
        <v>51</v>
      </c>
      <c r="AD10" s="7" t="s">
        <v>52</v>
      </c>
      <c r="AE10" s="7" t="s">
        <v>53</v>
      </c>
      <c r="AF10" s="7" t="s">
        <v>54</v>
      </c>
      <c r="AG10" s="7" t="s">
        <v>55</v>
      </c>
      <c r="AH10" s="7" t="s">
        <v>56</v>
      </c>
      <c r="AI10" s="7" t="s">
        <v>57</v>
      </c>
      <c r="AJ10" s="7" t="s">
        <v>58</v>
      </c>
      <c r="AK10" s="7" t="s">
        <v>59</v>
      </c>
      <c r="AL10" s="7" t="s">
        <v>60</v>
      </c>
      <c r="AM10" s="7" t="s">
        <v>61</v>
      </c>
      <c r="AN10" s="7" t="s">
        <v>62</v>
      </c>
      <c r="AO10" s="8" t="s">
        <v>63</v>
      </c>
    </row>
    <row r="11" spans="1:41" x14ac:dyDescent="0.25">
      <c r="A11" s="9" t="s">
        <v>64</v>
      </c>
      <c r="B11" s="10">
        <v>10000</v>
      </c>
      <c r="C11" s="11">
        <f t="shared" ref="C11:AK11" si="0">B31</f>
        <v>23300</v>
      </c>
      <c r="D11" s="11">
        <f t="shared" si="0"/>
        <v>23300</v>
      </c>
      <c r="E11" s="11">
        <f t="shared" si="0"/>
        <v>23300</v>
      </c>
      <c r="F11" s="11">
        <f t="shared" si="0"/>
        <v>23300</v>
      </c>
      <c r="G11" s="11">
        <f t="shared" si="0"/>
        <v>23300</v>
      </c>
      <c r="H11" s="11">
        <f t="shared" si="0"/>
        <v>23300</v>
      </c>
      <c r="I11" s="11">
        <f t="shared" si="0"/>
        <v>23300</v>
      </c>
      <c r="J11" s="11">
        <f t="shared" si="0"/>
        <v>23300</v>
      </c>
      <c r="K11" s="11">
        <f t="shared" si="0"/>
        <v>23300</v>
      </c>
      <c r="L11" s="11">
        <f t="shared" si="0"/>
        <v>23300</v>
      </c>
      <c r="M11" s="11">
        <f t="shared" si="0"/>
        <v>23300</v>
      </c>
      <c r="N11" s="11">
        <f t="shared" si="0"/>
        <v>23300</v>
      </c>
      <c r="O11" s="11">
        <f t="shared" si="0"/>
        <v>23300</v>
      </c>
      <c r="P11" s="11">
        <f t="shared" si="0"/>
        <v>23300</v>
      </c>
      <c r="Q11" s="11">
        <f t="shared" si="0"/>
        <v>23300</v>
      </c>
      <c r="R11" s="11">
        <f t="shared" si="0"/>
        <v>23300</v>
      </c>
      <c r="S11" s="11">
        <f t="shared" si="0"/>
        <v>23300</v>
      </c>
      <c r="T11" s="11">
        <f t="shared" si="0"/>
        <v>23300</v>
      </c>
      <c r="U11" s="11">
        <f t="shared" si="0"/>
        <v>23300</v>
      </c>
      <c r="V11" s="11">
        <f t="shared" si="0"/>
        <v>23300</v>
      </c>
      <c r="W11" s="11">
        <f t="shared" si="0"/>
        <v>23300</v>
      </c>
      <c r="X11" s="11">
        <f t="shared" si="0"/>
        <v>23300</v>
      </c>
      <c r="Y11" s="11">
        <f t="shared" si="0"/>
        <v>23300</v>
      </c>
      <c r="Z11" s="11">
        <f t="shared" si="0"/>
        <v>23300</v>
      </c>
      <c r="AA11" s="11">
        <f t="shared" si="0"/>
        <v>23300</v>
      </c>
      <c r="AB11" s="11">
        <f t="shared" si="0"/>
        <v>23300</v>
      </c>
      <c r="AC11" s="11">
        <f t="shared" si="0"/>
        <v>23300</v>
      </c>
      <c r="AD11" s="11">
        <f t="shared" si="0"/>
        <v>23300</v>
      </c>
      <c r="AE11" s="11">
        <f t="shared" si="0"/>
        <v>23300</v>
      </c>
      <c r="AF11" s="11">
        <f t="shared" si="0"/>
        <v>23300</v>
      </c>
      <c r="AG11" s="11">
        <f t="shared" si="0"/>
        <v>23300</v>
      </c>
      <c r="AH11" s="11">
        <f t="shared" si="0"/>
        <v>23300</v>
      </c>
      <c r="AI11" s="11">
        <f t="shared" si="0"/>
        <v>23300</v>
      </c>
      <c r="AJ11" s="11">
        <f t="shared" si="0"/>
        <v>23300</v>
      </c>
      <c r="AK11" s="11">
        <f t="shared" si="0"/>
        <v>23300</v>
      </c>
      <c r="AL11" s="12">
        <f>B11</f>
        <v>10000</v>
      </c>
      <c r="AM11" s="12">
        <f>N11</f>
        <v>23300</v>
      </c>
      <c r="AN11" s="12">
        <f>Z11</f>
        <v>23300</v>
      </c>
      <c r="AO11" s="12">
        <f>B11</f>
        <v>10000</v>
      </c>
    </row>
    <row r="13" spans="1:41" ht="19.5" customHeight="1" x14ac:dyDescent="0.25">
      <c r="A13" s="28" t="s">
        <v>65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41" x14ac:dyDescent="0.25">
      <c r="A14" s="13" t="s">
        <v>66</v>
      </c>
      <c r="B14" s="10">
        <v>25000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4">
        <f>SUM(B14:M14)</f>
        <v>25000</v>
      </c>
      <c r="AM14" s="14">
        <f>SUM(N14:Y14)</f>
        <v>0</v>
      </c>
      <c r="AN14" s="14">
        <f>SUM(Z14:AK14)</f>
        <v>0</v>
      </c>
      <c r="AO14" s="14">
        <f>SUM(AL14:AN14)</f>
        <v>25000</v>
      </c>
    </row>
    <row r="15" spans="1:41" x14ac:dyDescent="0.25">
      <c r="A15" s="13" t="s">
        <v>67</v>
      </c>
      <c r="B15" s="10">
        <v>6000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4">
        <f>SUM(B15:M15)</f>
        <v>6000</v>
      </c>
      <c r="AM15" s="14">
        <f>SUM(N15:Y15)</f>
        <v>0</v>
      </c>
      <c r="AN15" s="14">
        <f>SUM(Z15:AK15)</f>
        <v>0</v>
      </c>
      <c r="AO15" s="14">
        <f>SUM(AL15:AN15)</f>
        <v>6000</v>
      </c>
    </row>
    <row r="16" spans="1:41" x14ac:dyDescent="0.25">
      <c r="A16" s="13" t="s">
        <v>68</v>
      </c>
      <c r="B16" s="10">
        <v>800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4">
        <f>SUM(B16:M16)</f>
        <v>800</v>
      </c>
      <c r="AM16" s="14">
        <f>SUM(N16:Y16)</f>
        <v>0</v>
      </c>
      <c r="AN16" s="14">
        <f>SUM(Z16:AK16)</f>
        <v>0</v>
      </c>
      <c r="AO16" s="14">
        <f>SUM(AL16:AN16)</f>
        <v>800</v>
      </c>
    </row>
    <row r="17" spans="1:41" x14ac:dyDescent="0.25">
      <c r="A17" s="13" t="s">
        <v>69</v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4">
        <f>SUM(B17:M17)</f>
        <v>0</v>
      </c>
      <c r="AM17" s="14">
        <f>SUM(N17:Y17)</f>
        <v>0</v>
      </c>
      <c r="AN17" s="14">
        <f>SUM(Z17:AK17)</f>
        <v>0</v>
      </c>
      <c r="AO17" s="14">
        <f>SUM(AL17:AN17)</f>
        <v>0</v>
      </c>
    </row>
    <row r="18" spans="1:41" x14ac:dyDescent="0.25">
      <c r="A18" s="9" t="s">
        <v>70</v>
      </c>
      <c r="B18" s="15">
        <f t="shared" ref="B18:AO18" si="1">SUM(B14:B17)</f>
        <v>31800</v>
      </c>
      <c r="C18" s="15">
        <f t="shared" si="1"/>
        <v>0</v>
      </c>
      <c r="D18" s="15">
        <f t="shared" si="1"/>
        <v>0</v>
      </c>
      <c r="E18" s="15">
        <f t="shared" si="1"/>
        <v>0</v>
      </c>
      <c r="F18" s="15">
        <f t="shared" si="1"/>
        <v>0</v>
      </c>
      <c r="G18" s="15">
        <f t="shared" si="1"/>
        <v>0</v>
      </c>
      <c r="H18" s="15">
        <f t="shared" si="1"/>
        <v>0</v>
      </c>
      <c r="I18" s="15">
        <f t="shared" si="1"/>
        <v>0</v>
      </c>
      <c r="J18" s="15">
        <f t="shared" si="1"/>
        <v>0</v>
      </c>
      <c r="K18" s="15">
        <f t="shared" si="1"/>
        <v>0</v>
      </c>
      <c r="L18" s="15">
        <f t="shared" si="1"/>
        <v>0</v>
      </c>
      <c r="M18" s="15">
        <f t="shared" si="1"/>
        <v>0</v>
      </c>
      <c r="N18" s="15">
        <f t="shared" si="1"/>
        <v>0</v>
      </c>
      <c r="O18" s="15">
        <f t="shared" si="1"/>
        <v>0</v>
      </c>
      <c r="P18" s="15">
        <f t="shared" si="1"/>
        <v>0</v>
      </c>
      <c r="Q18" s="15">
        <f t="shared" si="1"/>
        <v>0</v>
      </c>
      <c r="R18" s="15">
        <f t="shared" si="1"/>
        <v>0</v>
      </c>
      <c r="S18" s="15">
        <f t="shared" si="1"/>
        <v>0</v>
      </c>
      <c r="T18" s="15">
        <f t="shared" si="1"/>
        <v>0</v>
      </c>
      <c r="U18" s="15">
        <f t="shared" si="1"/>
        <v>0</v>
      </c>
      <c r="V18" s="15">
        <f t="shared" si="1"/>
        <v>0</v>
      </c>
      <c r="W18" s="15">
        <f t="shared" si="1"/>
        <v>0</v>
      </c>
      <c r="X18" s="15">
        <f t="shared" si="1"/>
        <v>0</v>
      </c>
      <c r="Y18" s="15">
        <f t="shared" si="1"/>
        <v>0</v>
      </c>
      <c r="Z18" s="15">
        <f t="shared" si="1"/>
        <v>0</v>
      </c>
      <c r="AA18" s="15">
        <f t="shared" si="1"/>
        <v>0</v>
      </c>
      <c r="AB18" s="15">
        <f t="shared" si="1"/>
        <v>0</v>
      </c>
      <c r="AC18" s="15">
        <f t="shared" si="1"/>
        <v>0</v>
      </c>
      <c r="AD18" s="15">
        <f t="shared" si="1"/>
        <v>0</v>
      </c>
      <c r="AE18" s="15">
        <f t="shared" si="1"/>
        <v>0</v>
      </c>
      <c r="AF18" s="15">
        <f t="shared" si="1"/>
        <v>0</v>
      </c>
      <c r="AG18" s="15">
        <f t="shared" si="1"/>
        <v>0</v>
      </c>
      <c r="AH18" s="15">
        <f t="shared" si="1"/>
        <v>0</v>
      </c>
      <c r="AI18" s="15">
        <f t="shared" si="1"/>
        <v>0</v>
      </c>
      <c r="AJ18" s="15">
        <f t="shared" si="1"/>
        <v>0</v>
      </c>
      <c r="AK18" s="15">
        <f t="shared" si="1"/>
        <v>0</v>
      </c>
      <c r="AL18" s="15">
        <f t="shared" si="1"/>
        <v>31800</v>
      </c>
      <c r="AM18" s="15">
        <f t="shared" si="1"/>
        <v>0</v>
      </c>
      <c r="AN18" s="15">
        <f t="shared" si="1"/>
        <v>0</v>
      </c>
      <c r="AO18" s="15">
        <f t="shared" si="1"/>
        <v>31800</v>
      </c>
    </row>
    <row r="20" spans="1:41" ht="19.5" customHeight="1" x14ac:dyDescent="0.25">
      <c r="A20" s="28" t="s">
        <v>71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41" x14ac:dyDescent="0.25">
      <c r="A21" s="13" t="s">
        <v>72</v>
      </c>
      <c r="B21" s="10">
        <v>8000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4">
        <f t="shared" ref="AL21:AL27" si="2">SUM(B21:M21)</f>
        <v>8000</v>
      </c>
      <c r="AM21" s="14">
        <f t="shared" ref="AM21:AM27" si="3">SUM(N21:Y21)</f>
        <v>0</v>
      </c>
      <c r="AN21" s="14">
        <f t="shared" ref="AN21:AN27" si="4">SUM(Z21:AK21)</f>
        <v>0</v>
      </c>
      <c r="AO21" s="14">
        <f t="shared" ref="AO21:AO27" si="5">SUM(AL21:AN21)</f>
        <v>8000</v>
      </c>
    </row>
    <row r="22" spans="1:41" x14ac:dyDescent="0.25">
      <c r="A22" s="13" t="s">
        <v>73</v>
      </c>
      <c r="B22" s="10">
        <v>6500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4">
        <f t="shared" si="2"/>
        <v>6500</v>
      </c>
      <c r="AM22" s="14">
        <f t="shared" si="3"/>
        <v>0</v>
      </c>
      <c r="AN22" s="14">
        <f t="shared" si="4"/>
        <v>0</v>
      </c>
      <c r="AO22" s="14">
        <f t="shared" si="5"/>
        <v>6500</v>
      </c>
    </row>
    <row r="23" spans="1:41" x14ac:dyDescent="0.25">
      <c r="A23" s="13" t="s">
        <v>74</v>
      </c>
      <c r="B23" s="10">
        <v>1500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4">
        <f t="shared" si="2"/>
        <v>1500</v>
      </c>
      <c r="AM23" s="14">
        <f t="shared" si="3"/>
        <v>0</v>
      </c>
      <c r="AN23" s="14">
        <f t="shared" si="4"/>
        <v>0</v>
      </c>
      <c r="AO23" s="14">
        <f t="shared" si="5"/>
        <v>1500</v>
      </c>
    </row>
    <row r="24" spans="1:41" x14ac:dyDescent="0.25">
      <c r="A24" s="13" t="s">
        <v>75</v>
      </c>
      <c r="B24" s="10">
        <v>1200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4">
        <f t="shared" si="2"/>
        <v>1200</v>
      </c>
      <c r="AM24" s="14">
        <f t="shared" si="3"/>
        <v>0</v>
      </c>
      <c r="AN24" s="14">
        <f t="shared" si="4"/>
        <v>0</v>
      </c>
      <c r="AO24" s="14">
        <f t="shared" si="5"/>
        <v>1200</v>
      </c>
    </row>
    <row r="25" spans="1:41" x14ac:dyDescent="0.25">
      <c r="A25" s="13" t="s">
        <v>76</v>
      </c>
      <c r="B25" s="10">
        <v>1000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4">
        <f t="shared" si="2"/>
        <v>1000</v>
      </c>
      <c r="AM25" s="14">
        <f t="shared" si="3"/>
        <v>0</v>
      </c>
      <c r="AN25" s="14">
        <f t="shared" si="4"/>
        <v>0</v>
      </c>
      <c r="AO25" s="14">
        <f t="shared" si="5"/>
        <v>1000</v>
      </c>
    </row>
    <row r="26" spans="1:41" x14ac:dyDescent="0.25">
      <c r="A26" s="13" t="s">
        <v>77</v>
      </c>
      <c r="B26" s="10">
        <v>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4">
        <f t="shared" si="2"/>
        <v>0</v>
      </c>
      <c r="AM26" s="14">
        <f t="shared" si="3"/>
        <v>0</v>
      </c>
      <c r="AN26" s="14">
        <f t="shared" si="4"/>
        <v>0</v>
      </c>
      <c r="AO26" s="14">
        <f t="shared" si="5"/>
        <v>0</v>
      </c>
    </row>
    <row r="27" spans="1:41" x14ac:dyDescent="0.25">
      <c r="A27" s="13" t="s">
        <v>78</v>
      </c>
      <c r="B27" s="10">
        <v>300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4">
        <f t="shared" si="2"/>
        <v>300</v>
      </c>
      <c r="AM27" s="14">
        <f t="shared" si="3"/>
        <v>0</v>
      </c>
      <c r="AN27" s="14">
        <f t="shared" si="4"/>
        <v>0</v>
      </c>
      <c r="AO27" s="14">
        <f t="shared" si="5"/>
        <v>300</v>
      </c>
    </row>
    <row r="28" spans="1:41" x14ac:dyDescent="0.25">
      <c r="A28" s="9" t="s">
        <v>79</v>
      </c>
      <c r="B28" s="15">
        <f t="shared" ref="B28:AO28" si="6">SUM(B21:B27)</f>
        <v>18500</v>
      </c>
      <c r="C28" s="15">
        <f t="shared" si="6"/>
        <v>0</v>
      </c>
      <c r="D28" s="15">
        <f t="shared" si="6"/>
        <v>0</v>
      </c>
      <c r="E28" s="15">
        <f t="shared" si="6"/>
        <v>0</v>
      </c>
      <c r="F28" s="15">
        <f t="shared" si="6"/>
        <v>0</v>
      </c>
      <c r="G28" s="15">
        <f t="shared" si="6"/>
        <v>0</v>
      </c>
      <c r="H28" s="15">
        <f t="shared" si="6"/>
        <v>0</v>
      </c>
      <c r="I28" s="15">
        <f t="shared" si="6"/>
        <v>0</v>
      </c>
      <c r="J28" s="15">
        <f t="shared" si="6"/>
        <v>0</v>
      </c>
      <c r="K28" s="15">
        <f t="shared" si="6"/>
        <v>0</v>
      </c>
      <c r="L28" s="15">
        <f t="shared" si="6"/>
        <v>0</v>
      </c>
      <c r="M28" s="15">
        <f t="shared" si="6"/>
        <v>0</v>
      </c>
      <c r="N28" s="15">
        <f t="shared" si="6"/>
        <v>0</v>
      </c>
      <c r="O28" s="15">
        <f t="shared" si="6"/>
        <v>0</v>
      </c>
      <c r="P28" s="15">
        <f t="shared" si="6"/>
        <v>0</v>
      </c>
      <c r="Q28" s="15">
        <f t="shared" si="6"/>
        <v>0</v>
      </c>
      <c r="R28" s="15">
        <f t="shared" si="6"/>
        <v>0</v>
      </c>
      <c r="S28" s="15">
        <f t="shared" si="6"/>
        <v>0</v>
      </c>
      <c r="T28" s="15">
        <f t="shared" si="6"/>
        <v>0</v>
      </c>
      <c r="U28" s="15">
        <f t="shared" si="6"/>
        <v>0</v>
      </c>
      <c r="V28" s="15">
        <f t="shared" si="6"/>
        <v>0</v>
      </c>
      <c r="W28" s="15">
        <f t="shared" si="6"/>
        <v>0</v>
      </c>
      <c r="X28" s="15">
        <f t="shared" si="6"/>
        <v>0</v>
      </c>
      <c r="Y28" s="15">
        <f t="shared" si="6"/>
        <v>0</v>
      </c>
      <c r="Z28" s="15">
        <f t="shared" si="6"/>
        <v>0</v>
      </c>
      <c r="AA28" s="15">
        <f t="shared" si="6"/>
        <v>0</v>
      </c>
      <c r="AB28" s="15">
        <f t="shared" si="6"/>
        <v>0</v>
      </c>
      <c r="AC28" s="15">
        <f t="shared" si="6"/>
        <v>0</v>
      </c>
      <c r="AD28" s="15">
        <f t="shared" si="6"/>
        <v>0</v>
      </c>
      <c r="AE28" s="15">
        <f t="shared" si="6"/>
        <v>0</v>
      </c>
      <c r="AF28" s="15">
        <f t="shared" si="6"/>
        <v>0</v>
      </c>
      <c r="AG28" s="15">
        <f t="shared" si="6"/>
        <v>0</v>
      </c>
      <c r="AH28" s="15">
        <f t="shared" si="6"/>
        <v>0</v>
      </c>
      <c r="AI28" s="15">
        <f t="shared" si="6"/>
        <v>0</v>
      </c>
      <c r="AJ28" s="15">
        <f t="shared" si="6"/>
        <v>0</v>
      </c>
      <c r="AK28" s="15">
        <f t="shared" si="6"/>
        <v>0</v>
      </c>
      <c r="AL28" s="15">
        <f t="shared" si="6"/>
        <v>18500</v>
      </c>
      <c r="AM28" s="15">
        <f t="shared" si="6"/>
        <v>0</v>
      </c>
      <c r="AN28" s="15">
        <f t="shared" si="6"/>
        <v>0</v>
      </c>
      <c r="AO28" s="15">
        <f t="shared" si="6"/>
        <v>18500</v>
      </c>
    </row>
    <row r="30" spans="1:41" x14ac:dyDescent="0.25">
      <c r="A30" s="9" t="s">
        <v>80</v>
      </c>
      <c r="B30" s="16">
        <f t="shared" ref="B30:AO30" si="7">B18-B28</f>
        <v>13300</v>
      </c>
      <c r="C30" s="16">
        <f t="shared" si="7"/>
        <v>0</v>
      </c>
      <c r="D30" s="16">
        <f t="shared" si="7"/>
        <v>0</v>
      </c>
      <c r="E30" s="16">
        <f t="shared" si="7"/>
        <v>0</v>
      </c>
      <c r="F30" s="16">
        <f t="shared" si="7"/>
        <v>0</v>
      </c>
      <c r="G30" s="16">
        <f t="shared" si="7"/>
        <v>0</v>
      </c>
      <c r="H30" s="16">
        <f t="shared" si="7"/>
        <v>0</v>
      </c>
      <c r="I30" s="16">
        <f t="shared" si="7"/>
        <v>0</v>
      </c>
      <c r="J30" s="16">
        <f t="shared" si="7"/>
        <v>0</v>
      </c>
      <c r="K30" s="16">
        <f t="shared" si="7"/>
        <v>0</v>
      </c>
      <c r="L30" s="16">
        <f t="shared" si="7"/>
        <v>0</v>
      </c>
      <c r="M30" s="16">
        <f t="shared" si="7"/>
        <v>0</v>
      </c>
      <c r="N30" s="16">
        <f t="shared" si="7"/>
        <v>0</v>
      </c>
      <c r="O30" s="16">
        <f t="shared" si="7"/>
        <v>0</v>
      </c>
      <c r="P30" s="16">
        <f t="shared" si="7"/>
        <v>0</v>
      </c>
      <c r="Q30" s="16">
        <f t="shared" si="7"/>
        <v>0</v>
      </c>
      <c r="R30" s="16">
        <f t="shared" si="7"/>
        <v>0</v>
      </c>
      <c r="S30" s="16">
        <f t="shared" si="7"/>
        <v>0</v>
      </c>
      <c r="T30" s="16">
        <f t="shared" si="7"/>
        <v>0</v>
      </c>
      <c r="U30" s="16">
        <f t="shared" si="7"/>
        <v>0</v>
      </c>
      <c r="V30" s="16">
        <f t="shared" si="7"/>
        <v>0</v>
      </c>
      <c r="W30" s="16">
        <f t="shared" si="7"/>
        <v>0</v>
      </c>
      <c r="X30" s="16">
        <f t="shared" si="7"/>
        <v>0</v>
      </c>
      <c r="Y30" s="16">
        <f t="shared" si="7"/>
        <v>0</v>
      </c>
      <c r="Z30" s="16">
        <f t="shared" si="7"/>
        <v>0</v>
      </c>
      <c r="AA30" s="16">
        <f t="shared" si="7"/>
        <v>0</v>
      </c>
      <c r="AB30" s="16">
        <f t="shared" si="7"/>
        <v>0</v>
      </c>
      <c r="AC30" s="16">
        <f t="shared" si="7"/>
        <v>0</v>
      </c>
      <c r="AD30" s="16">
        <f t="shared" si="7"/>
        <v>0</v>
      </c>
      <c r="AE30" s="16">
        <f t="shared" si="7"/>
        <v>0</v>
      </c>
      <c r="AF30" s="16">
        <f t="shared" si="7"/>
        <v>0</v>
      </c>
      <c r="AG30" s="16">
        <f t="shared" si="7"/>
        <v>0</v>
      </c>
      <c r="AH30" s="16">
        <f t="shared" si="7"/>
        <v>0</v>
      </c>
      <c r="AI30" s="16">
        <f t="shared" si="7"/>
        <v>0</v>
      </c>
      <c r="AJ30" s="16">
        <f t="shared" si="7"/>
        <v>0</v>
      </c>
      <c r="AK30" s="16">
        <f t="shared" si="7"/>
        <v>0</v>
      </c>
      <c r="AL30" s="16">
        <f t="shared" si="7"/>
        <v>13300</v>
      </c>
      <c r="AM30" s="16">
        <f t="shared" si="7"/>
        <v>0</v>
      </c>
      <c r="AN30" s="16">
        <f t="shared" si="7"/>
        <v>0</v>
      </c>
      <c r="AO30" s="16">
        <f t="shared" si="7"/>
        <v>13300</v>
      </c>
    </row>
    <row r="31" spans="1:41" x14ac:dyDescent="0.25">
      <c r="A31" s="17" t="s">
        <v>81</v>
      </c>
      <c r="B31" s="18">
        <f t="shared" ref="B31:AO31" si="8">B11+B30</f>
        <v>23300</v>
      </c>
      <c r="C31" s="18">
        <f t="shared" si="8"/>
        <v>23300</v>
      </c>
      <c r="D31" s="18">
        <f t="shared" si="8"/>
        <v>23300</v>
      </c>
      <c r="E31" s="18">
        <f t="shared" si="8"/>
        <v>23300</v>
      </c>
      <c r="F31" s="18">
        <f t="shared" si="8"/>
        <v>23300</v>
      </c>
      <c r="G31" s="18">
        <f t="shared" si="8"/>
        <v>23300</v>
      </c>
      <c r="H31" s="18">
        <f t="shared" si="8"/>
        <v>23300</v>
      </c>
      <c r="I31" s="18">
        <f t="shared" si="8"/>
        <v>23300</v>
      </c>
      <c r="J31" s="18">
        <f t="shared" si="8"/>
        <v>23300</v>
      </c>
      <c r="K31" s="18">
        <f t="shared" si="8"/>
        <v>23300</v>
      </c>
      <c r="L31" s="18">
        <f t="shared" si="8"/>
        <v>23300</v>
      </c>
      <c r="M31" s="18">
        <f t="shared" si="8"/>
        <v>23300</v>
      </c>
      <c r="N31" s="18">
        <f t="shared" si="8"/>
        <v>23300</v>
      </c>
      <c r="O31" s="18">
        <f t="shared" si="8"/>
        <v>23300</v>
      </c>
      <c r="P31" s="18">
        <f t="shared" si="8"/>
        <v>23300</v>
      </c>
      <c r="Q31" s="18">
        <f t="shared" si="8"/>
        <v>23300</v>
      </c>
      <c r="R31" s="18">
        <f t="shared" si="8"/>
        <v>23300</v>
      </c>
      <c r="S31" s="18">
        <f t="shared" si="8"/>
        <v>23300</v>
      </c>
      <c r="T31" s="18">
        <f t="shared" si="8"/>
        <v>23300</v>
      </c>
      <c r="U31" s="18">
        <f t="shared" si="8"/>
        <v>23300</v>
      </c>
      <c r="V31" s="18">
        <f t="shared" si="8"/>
        <v>23300</v>
      </c>
      <c r="W31" s="18">
        <f t="shared" si="8"/>
        <v>23300</v>
      </c>
      <c r="X31" s="18">
        <f t="shared" si="8"/>
        <v>23300</v>
      </c>
      <c r="Y31" s="18">
        <f t="shared" si="8"/>
        <v>23300</v>
      </c>
      <c r="Z31" s="18">
        <f t="shared" si="8"/>
        <v>23300</v>
      </c>
      <c r="AA31" s="18">
        <f t="shared" si="8"/>
        <v>23300</v>
      </c>
      <c r="AB31" s="18">
        <f t="shared" si="8"/>
        <v>23300</v>
      </c>
      <c r="AC31" s="18">
        <f t="shared" si="8"/>
        <v>23300</v>
      </c>
      <c r="AD31" s="18">
        <f t="shared" si="8"/>
        <v>23300</v>
      </c>
      <c r="AE31" s="18">
        <f t="shared" si="8"/>
        <v>23300</v>
      </c>
      <c r="AF31" s="18">
        <f t="shared" si="8"/>
        <v>23300</v>
      </c>
      <c r="AG31" s="18">
        <f t="shared" si="8"/>
        <v>23300</v>
      </c>
      <c r="AH31" s="18">
        <f t="shared" si="8"/>
        <v>23300</v>
      </c>
      <c r="AI31" s="18">
        <f t="shared" si="8"/>
        <v>23300</v>
      </c>
      <c r="AJ31" s="18">
        <f t="shared" si="8"/>
        <v>23300</v>
      </c>
      <c r="AK31" s="18">
        <f t="shared" si="8"/>
        <v>23300</v>
      </c>
      <c r="AL31" s="18">
        <f t="shared" si="8"/>
        <v>23300</v>
      </c>
      <c r="AM31" s="18">
        <f t="shared" si="8"/>
        <v>23300</v>
      </c>
      <c r="AN31" s="18">
        <f t="shared" si="8"/>
        <v>23300</v>
      </c>
      <c r="AO31" s="18">
        <f t="shared" si="8"/>
        <v>23300</v>
      </c>
    </row>
    <row r="33" spans="1:37" ht="18" customHeight="1" x14ac:dyDescent="0.25">
      <c r="A33" s="28" t="s">
        <v>82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37" x14ac:dyDescent="0.25">
      <c r="A34" s="19" t="s">
        <v>83</v>
      </c>
    </row>
    <row r="35" spans="1:37" x14ac:dyDescent="0.25">
      <c r="A35" s="19" t="s">
        <v>84</v>
      </c>
    </row>
    <row r="36" spans="1:37" x14ac:dyDescent="0.25">
      <c r="A36" s="19" t="s">
        <v>85</v>
      </c>
    </row>
    <row r="38" spans="1:37" s="25" customFormat="1" ht="10.5" customHeight="1" x14ac:dyDescent="0.25">
      <c r="A38" s="24" t="s">
        <v>86</v>
      </c>
      <c r="B38" s="24" t="s">
        <v>87</v>
      </c>
      <c r="C38" s="24" t="s">
        <v>88</v>
      </c>
      <c r="D38" s="24" t="s">
        <v>89</v>
      </c>
      <c r="E38" s="24" t="s">
        <v>90</v>
      </c>
      <c r="F38" s="24" t="s">
        <v>91</v>
      </c>
      <c r="G38" s="24" t="s">
        <v>92</v>
      </c>
      <c r="H38" s="24" t="s">
        <v>93</v>
      </c>
      <c r="I38" s="24" t="s">
        <v>94</v>
      </c>
      <c r="J38" s="24" t="s">
        <v>95</v>
      </c>
      <c r="K38" s="24" t="s">
        <v>96</v>
      </c>
      <c r="L38" s="24" t="s">
        <v>97</v>
      </c>
      <c r="M38" s="24" t="s">
        <v>98</v>
      </c>
      <c r="N38" s="24" t="s">
        <v>99</v>
      </c>
      <c r="O38" s="24" t="s">
        <v>100</v>
      </c>
      <c r="P38" s="24" t="s">
        <v>101</v>
      </c>
      <c r="Q38" s="24" t="s">
        <v>102</v>
      </c>
      <c r="R38" s="24" t="s">
        <v>103</v>
      </c>
      <c r="S38" s="24" t="s">
        <v>104</v>
      </c>
      <c r="T38" s="24" t="s">
        <v>105</v>
      </c>
      <c r="U38" s="24" t="s">
        <v>106</v>
      </c>
      <c r="V38" s="24" t="s">
        <v>107</v>
      </c>
      <c r="W38" s="24" t="s">
        <v>108</v>
      </c>
      <c r="X38" s="24" t="s">
        <v>109</v>
      </c>
      <c r="Y38" s="24" t="s">
        <v>110</v>
      </c>
      <c r="Z38" s="24" t="s">
        <v>111</v>
      </c>
      <c r="AA38" s="24" t="s">
        <v>112</v>
      </c>
      <c r="AB38" s="24" t="s">
        <v>113</v>
      </c>
      <c r="AC38" s="24" t="s">
        <v>114</v>
      </c>
      <c r="AD38" s="24" t="s">
        <v>115</v>
      </c>
      <c r="AE38" s="24" t="s">
        <v>116</v>
      </c>
      <c r="AF38" s="24" t="s">
        <v>117</v>
      </c>
      <c r="AG38" s="24" t="s">
        <v>118</v>
      </c>
      <c r="AH38" s="24" t="s">
        <v>119</v>
      </c>
      <c r="AI38" s="24" t="s">
        <v>120</v>
      </c>
      <c r="AJ38" s="24" t="s">
        <v>121</v>
      </c>
      <c r="AK38" s="24" t="s">
        <v>122</v>
      </c>
    </row>
  </sheetData>
  <mergeCells count="10">
    <mergeCell ref="Z9:AK9"/>
    <mergeCell ref="A13:R13"/>
    <mergeCell ref="A20:R20"/>
    <mergeCell ref="A33:R33"/>
    <mergeCell ref="H1:N2"/>
    <mergeCell ref="H3:N4"/>
    <mergeCell ref="A6:R6"/>
    <mergeCell ref="A7:R7"/>
    <mergeCell ref="B9:M9"/>
    <mergeCell ref="N9:Y9"/>
  </mergeCells>
  <pageMargins left="0.3" right="0.3" top="0.4" bottom="0.4" header="0.511811023622047" footer="0.511811023622047"/>
  <pageSetup fitToHeight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4"/>
  <sheetViews>
    <sheetView showGridLines="0" tabSelected="1" zoomScale="60" zoomScaleNormal="6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4" sqref="A4"/>
    </sheetView>
  </sheetViews>
  <sheetFormatPr defaultColWidth="8.7109375" defaultRowHeight="15" x14ac:dyDescent="0.25"/>
  <cols>
    <col min="1" max="1" width="47" bestFit="1" customWidth="1"/>
    <col min="2" max="37" width="11.42578125" customWidth="1"/>
    <col min="38" max="41" width="13.42578125" customWidth="1"/>
  </cols>
  <sheetData>
    <row r="1" spans="1:41" ht="21" customHeight="1" x14ac:dyDescent="0.25">
      <c r="A1" s="1"/>
      <c r="B1" s="1"/>
      <c r="C1" s="1"/>
      <c r="D1" s="1"/>
      <c r="E1" s="1"/>
      <c r="F1" s="1"/>
      <c r="G1" s="1"/>
      <c r="H1" s="32"/>
      <c r="I1" s="32"/>
      <c r="J1" s="32"/>
      <c r="K1" s="32"/>
      <c r="L1" s="32"/>
      <c r="M1" s="32"/>
      <c r="N1" s="32"/>
    </row>
    <row r="2" spans="1:41" ht="21" customHeight="1" x14ac:dyDescent="0.25">
      <c r="A2" s="1"/>
      <c r="B2" s="1"/>
      <c r="C2" s="1"/>
      <c r="D2" s="1"/>
      <c r="E2" s="1"/>
      <c r="F2" s="1"/>
      <c r="G2" s="1"/>
      <c r="H2" s="32"/>
      <c r="I2" s="32"/>
      <c r="J2" s="32"/>
      <c r="K2" s="32"/>
      <c r="L2" s="32"/>
      <c r="M2" s="32"/>
      <c r="N2" s="32"/>
    </row>
    <row r="3" spans="1:41" ht="21" customHeight="1" x14ac:dyDescent="0.25">
      <c r="A3" s="1"/>
      <c r="B3" s="1"/>
      <c r="C3" s="1"/>
      <c r="D3" s="1"/>
      <c r="E3" s="1"/>
      <c r="F3" s="1"/>
      <c r="G3" s="1"/>
      <c r="H3" s="33" t="s">
        <v>0</v>
      </c>
      <c r="I3" s="33"/>
      <c r="J3" s="33"/>
      <c r="K3" s="33"/>
      <c r="L3" s="33"/>
      <c r="M3" s="33"/>
      <c r="N3" s="33"/>
    </row>
    <row r="4" spans="1:41" ht="21" customHeight="1" x14ac:dyDescent="0.25">
      <c r="A4" s="22" t="s">
        <v>144</v>
      </c>
      <c r="B4" s="1"/>
      <c r="C4" s="1"/>
      <c r="D4" s="1"/>
      <c r="E4" s="1"/>
      <c r="F4" s="1"/>
      <c r="G4" s="1"/>
      <c r="H4" s="33"/>
      <c r="I4" s="33"/>
      <c r="J4" s="33"/>
      <c r="K4" s="33"/>
      <c r="L4" s="33"/>
      <c r="M4" s="33"/>
      <c r="N4" s="33"/>
    </row>
    <row r="6" spans="1:41" ht="25.5" customHeight="1" x14ac:dyDescent="0.25">
      <c r="A6" s="34" t="s">
        <v>123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41" ht="25.5" customHeight="1" x14ac:dyDescent="0.25">
      <c r="A7" s="36" t="s">
        <v>124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9" spans="1:41" ht="18" customHeight="1" x14ac:dyDescent="0.25">
      <c r="A9" s="4"/>
      <c r="B9" s="37" t="s">
        <v>45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 t="s">
        <v>46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 t="s">
        <v>47</v>
      </c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4"/>
      <c r="AM9" s="4"/>
      <c r="AN9" s="4"/>
      <c r="AO9" s="4"/>
    </row>
    <row r="10" spans="1:41" ht="15.75" customHeight="1" x14ac:dyDescent="0.25">
      <c r="A10" s="6"/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  <c r="I10" s="7" t="s">
        <v>55</v>
      </c>
      <c r="J10" s="7" t="s">
        <v>56</v>
      </c>
      <c r="K10" s="7" t="s">
        <v>57</v>
      </c>
      <c r="L10" s="7" t="s">
        <v>58</v>
      </c>
      <c r="M10" s="7" t="s">
        <v>59</v>
      </c>
      <c r="N10" s="7" t="s">
        <v>48</v>
      </c>
      <c r="O10" s="7" t="s">
        <v>49</v>
      </c>
      <c r="P10" s="7" t="s">
        <v>50</v>
      </c>
      <c r="Q10" s="7" t="s">
        <v>51</v>
      </c>
      <c r="R10" s="7" t="s">
        <v>52</v>
      </c>
      <c r="S10" s="7" t="s">
        <v>53</v>
      </c>
      <c r="T10" s="7" t="s">
        <v>54</v>
      </c>
      <c r="U10" s="7" t="s">
        <v>55</v>
      </c>
      <c r="V10" s="7" t="s">
        <v>56</v>
      </c>
      <c r="W10" s="7" t="s">
        <v>57</v>
      </c>
      <c r="X10" s="7" t="s">
        <v>58</v>
      </c>
      <c r="Y10" s="7" t="s">
        <v>59</v>
      </c>
      <c r="Z10" s="7" t="s">
        <v>48</v>
      </c>
      <c r="AA10" s="7" t="s">
        <v>49</v>
      </c>
      <c r="AB10" s="7" t="s">
        <v>50</v>
      </c>
      <c r="AC10" s="7" t="s">
        <v>51</v>
      </c>
      <c r="AD10" s="7" t="s">
        <v>52</v>
      </c>
      <c r="AE10" s="7" t="s">
        <v>53</v>
      </c>
      <c r="AF10" s="7" t="s">
        <v>54</v>
      </c>
      <c r="AG10" s="7" t="s">
        <v>55</v>
      </c>
      <c r="AH10" s="7" t="s">
        <v>56</v>
      </c>
      <c r="AI10" s="7" t="s">
        <v>57</v>
      </c>
      <c r="AJ10" s="7" t="s">
        <v>58</v>
      </c>
      <c r="AK10" s="7" t="s">
        <v>59</v>
      </c>
      <c r="AL10" s="7" t="s">
        <v>60</v>
      </c>
      <c r="AM10" s="7" t="s">
        <v>61</v>
      </c>
      <c r="AN10" s="7" t="s">
        <v>62</v>
      </c>
      <c r="AO10" s="8" t="s">
        <v>63</v>
      </c>
    </row>
    <row r="12" spans="1:41" x14ac:dyDescent="0.25">
      <c r="A12" s="9" t="s">
        <v>125</v>
      </c>
      <c r="B12" s="10">
        <v>25000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4">
        <f>SUM(B12:M12)</f>
        <v>25000</v>
      </c>
      <c r="AM12" s="14">
        <f>SUM(N12:Y12)</f>
        <v>0</v>
      </c>
      <c r="AN12" s="14">
        <f>SUM(Z12:AK12)</f>
        <v>0</v>
      </c>
      <c r="AO12" s="14">
        <f>SUM(AL12:AN12)</f>
        <v>25000</v>
      </c>
    </row>
    <row r="13" spans="1:41" x14ac:dyDescent="0.25">
      <c r="A13" s="13" t="s">
        <v>126</v>
      </c>
      <c r="B13" s="10">
        <v>2000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4">
        <f>SUM(B13:M13)</f>
        <v>2000</v>
      </c>
      <c r="AM13" s="14">
        <f>SUM(N13:Y13)</f>
        <v>0</v>
      </c>
      <c r="AN13" s="14">
        <f>SUM(Z13:AK13)</f>
        <v>0</v>
      </c>
      <c r="AO13" s="14">
        <f>SUM(AL13:AN13)</f>
        <v>2000</v>
      </c>
    </row>
    <row r="14" spans="1:41" x14ac:dyDescent="0.25">
      <c r="A14" s="9" t="s">
        <v>127</v>
      </c>
      <c r="B14" s="15">
        <f t="shared" ref="B14:AO14" si="0">B12-B13</f>
        <v>23000</v>
      </c>
      <c r="C14" s="15">
        <f t="shared" si="0"/>
        <v>0</v>
      </c>
      <c r="D14" s="15">
        <f t="shared" si="0"/>
        <v>0</v>
      </c>
      <c r="E14" s="15">
        <f t="shared" si="0"/>
        <v>0</v>
      </c>
      <c r="F14" s="15">
        <f t="shared" si="0"/>
        <v>0</v>
      </c>
      <c r="G14" s="15">
        <f t="shared" si="0"/>
        <v>0</v>
      </c>
      <c r="H14" s="15">
        <f t="shared" si="0"/>
        <v>0</v>
      </c>
      <c r="I14" s="15">
        <f t="shared" si="0"/>
        <v>0</v>
      </c>
      <c r="J14" s="15">
        <f t="shared" si="0"/>
        <v>0</v>
      </c>
      <c r="K14" s="15">
        <f t="shared" si="0"/>
        <v>0</v>
      </c>
      <c r="L14" s="15">
        <f t="shared" si="0"/>
        <v>0</v>
      </c>
      <c r="M14" s="15">
        <f t="shared" si="0"/>
        <v>0</v>
      </c>
      <c r="N14" s="15">
        <f t="shared" si="0"/>
        <v>0</v>
      </c>
      <c r="O14" s="15">
        <f t="shared" si="0"/>
        <v>0</v>
      </c>
      <c r="P14" s="15">
        <f t="shared" si="0"/>
        <v>0</v>
      </c>
      <c r="Q14" s="15">
        <f t="shared" si="0"/>
        <v>0</v>
      </c>
      <c r="R14" s="15">
        <f t="shared" si="0"/>
        <v>0</v>
      </c>
      <c r="S14" s="15">
        <f t="shared" si="0"/>
        <v>0</v>
      </c>
      <c r="T14" s="15">
        <f t="shared" si="0"/>
        <v>0</v>
      </c>
      <c r="U14" s="15">
        <f t="shared" si="0"/>
        <v>0</v>
      </c>
      <c r="V14" s="15">
        <f t="shared" si="0"/>
        <v>0</v>
      </c>
      <c r="W14" s="15">
        <f t="shared" si="0"/>
        <v>0</v>
      </c>
      <c r="X14" s="15">
        <f t="shared" si="0"/>
        <v>0</v>
      </c>
      <c r="Y14" s="15">
        <f t="shared" si="0"/>
        <v>0</v>
      </c>
      <c r="Z14" s="15">
        <f t="shared" si="0"/>
        <v>0</v>
      </c>
      <c r="AA14" s="15">
        <f t="shared" si="0"/>
        <v>0</v>
      </c>
      <c r="AB14" s="15">
        <f t="shared" si="0"/>
        <v>0</v>
      </c>
      <c r="AC14" s="15">
        <f t="shared" si="0"/>
        <v>0</v>
      </c>
      <c r="AD14" s="15">
        <f t="shared" si="0"/>
        <v>0</v>
      </c>
      <c r="AE14" s="15">
        <f t="shared" si="0"/>
        <v>0</v>
      </c>
      <c r="AF14" s="15">
        <f t="shared" si="0"/>
        <v>0</v>
      </c>
      <c r="AG14" s="15">
        <f t="shared" si="0"/>
        <v>0</v>
      </c>
      <c r="AH14" s="15">
        <f t="shared" si="0"/>
        <v>0</v>
      </c>
      <c r="AI14" s="15">
        <f t="shared" si="0"/>
        <v>0</v>
      </c>
      <c r="AJ14" s="15">
        <f t="shared" si="0"/>
        <v>0</v>
      </c>
      <c r="AK14" s="15">
        <f t="shared" si="0"/>
        <v>0</v>
      </c>
      <c r="AL14" s="15">
        <f t="shared" si="0"/>
        <v>23000</v>
      </c>
      <c r="AM14" s="15">
        <f t="shared" si="0"/>
        <v>0</v>
      </c>
      <c r="AN14" s="15">
        <f t="shared" si="0"/>
        <v>0</v>
      </c>
      <c r="AO14" s="15">
        <f t="shared" si="0"/>
        <v>23000</v>
      </c>
    </row>
    <row r="15" spans="1:41" x14ac:dyDescent="0.25">
      <c r="A15" s="13" t="s">
        <v>128</v>
      </c>
      <c r="B15" s="10">
        <v>8000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4">
        <f>SUM(B15:M15)</f>
        <v>8000</v>
      </c>
      <c r="AM15" s="14">
        <f>SUM(N15:Y15)</f>
        <v>0</v>
      </c>
      <c r="AN15" s="14">
        <f>SUM(Z15:AK15)</f>
        <v>0</v>
      </c>
      <c r="AO15" s="14">
        <f>SUM(AL15:AN15)</f>
        <v>8000</v>
      </c>
    </row>
    <row r="16" spans="1:41" x14ac:dyDescent="0.25">
      <c r="A16" s="9" t="s">
        <v>129</v>
      </c>
      <c r="B16" s="15">
        <f t="shared" ref="B16:AO16" si="1">B14-B15</f>
        <v>15000</v>
      </c>
      <c r="C16" s="15">
        <f t="shared" si="1"/>
        <v>0</v>
      </c>
      <c r="D16" s="15">
        <f t="shared" si="1"/>
        <v>0</v>
      </c>
      <c r="E16" s="15">
        <f t="shared" si="1"/>
        <v>0</v>
      </c>
      <c r="F16" s="15">
        <f t="shared" si="1"/>
        <v>0</v>
      </c>
      <c r="G16" s="15">
        <f t="shared" si="1"/>
        <v>0</v>
      </c>
      <c r="H16" s="15">
        <f t="shared" si="1"/>
        <v>0</v>
      </c>
      <c r="I16" s="15">
        <f t="shared" si="1"/>
        <v>0</v>
      </c>
      <c r="J16" s="15">
        <f t="shared" si="1"/>
        <v>0</v>
      </c>
      <c r="K16" s="15">
        <f t="shared" si="1"/>
        <v>0</v>
      </c>
      <c r="L16" s="15">
        <f t="shared" si="1"/>
        <v>0</v>
      </c>
      <c r="M16" s="15">
        <f t="shared" si="1"/>
        <v>0</v>
      </c>
      <c r="N16" s="15">
        <f t="shared" si="1"/>
        <v>0</v>
      </c>
      <c r="O16" s="15">
        <f t="shared" si="1"/>
        <v>0</v>
      </c>
      <c r="P16" s="15">
        <f t="shared" si="1"/>
        <v>0</v>
      </c>
      <c r="Q16" s="15">
        <f t="shared" si="1"/>
        <v>0</v>
      </c>
      <c r="R16" s="15">
        <f t="shared" si="1"/>
        <v>0</v>
      </c>
      <c r="S16" s="15">
        <f t="shared" si="1"/>
        <v>0</v>
      </c>
      <c r="T16" s="15">
        <f t="shared" si="1"/>
        <v>0</v>
      </c>
      <c r="U16" s="15">
        <f t="shared" si="1"/>
        <v>0</v>
      </c>
      <c r="V16" s="15">
        <f t="shared" si="1"/>
        <v>0</v>
      </c>
      <c r="W16" s="15">
        <f t="shared" si="1"/>
        <v>0</v>
      </c>
      <c r="X16" s="15">
        <f t="shared" si="1"/>
        <v>0</v>
      </c>
      <c r="Y16" s="15">
        <f t="shared" si="1"/>
        <v>0</v>
      </c>
      <c r="Z16" s="15">
        <f t="shared" si="1"/>
        <v>0</v>
      </c>
      <c r="AA16" s="15">
        <f t="shared" si="1"/>
        <v>0</v>
      </c>
      <c r="AB16" s="15">
        <f t="shared" si="1"/>
        <v>0</v>
      </c>
      <c r="AC16" s="15">
        <f t="shared" si="1"/>
        <v>0</v>
      </c>
      <c r="AD16" s="15">
        <f t="shared" si="1"/>
        <v>0</v>
      </c>
      <c r="AE16" s="15">
        <f t="shared" si="1"/>
        <v>0</v>
      </c>
      <c r="AF16" s="15">
        <f t="shared" si="1"/>
        <v>0</v>
      </c>
      <c r="AG16" s="15">
        <f t="shared" si="1"/>
        <v>0</v>
      </c>
      <c r="AH16" s="15">
        <f t="shared" si="1"/>
        <v>0</v>
      </c>
      <c r="AI16" s="15">
        <f t="shared" si="1"/>
        <v>0</v>
      </c>
      <c r="AJ16" s="15">
        <f t="shared" si="1"/>
        <v>0</v>
      </c>
      <c r="AK16" s="15">
        <f t="shared" si="1"/>
        <v>0</v>
      </c>
      <c r="AL16" s="15">
        <f t="shared" si="1"/>
        <v>15000</v>
      </c>
      <c r="AM16" s="15">
        <f t="shared" si="1"/>
        <v>0</v>
      </c>
      <c r="AN16" s="15">
        <f t="shared" si="1"/>
        <v>0</v>
      </c>
      <c r="AO16" s="15">
        <f t="shared" si="1"/>
        <v>15000</v>
      </c>
    </row>
    <row r="18" spans="1:41" x14ac:dyDescent="0.25">
      <c r="A18" s="13" t="s">
        <v>130</v>
      </c>
      <c r="B18" s="10">
        <v>1500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4">
        <f>SUM(B18:M18)</f>
        <v>1500</v>
      </c>
      <c r="AM18" s="14">
        <f>SUM(N18:Y18)</f>
        <v>0</v>
      </c>
      <c r="AN18" s="14">
        <f>SUM(Z18:AK18)</f>
        <v>0</v>
      </c>
      <c r="AO18" s="14">
        <f>SUM(AL18:AN18)</f>
        <v>1500</v>
      </c>
    </row>
    <row r="19" spans="1:41" x14ac:dyDescent="0.25">
      <c r="A19" s="13" t="s">
        <v>131</v>
      </c>
      <c r="B19" s="10">
        <v>1000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4">
        <f>SUM(B19:M19)</f>
        <v>1000</v>
      </c>
      <c r="AM19" s="14">
        <f>SUM(N19:Y19)</f>
        <v>0</v>
      </c>
      <c r="AN19" s="14">
        <f>SUM(Z19:AK19)</f>
        <v>0</v>
      </c>
      <c r="AO19" s="14">
        <f>SUM(AL19:AN19)</f>
        <v>1000</v>
      </c>
    </row>
    <row r="20" spans="1:41" x14ac:dyDescent="0.25">
      <c r="A20" s="13" t="s">
        <v>132</v>
      </c>
      <c r="B20" s="10">
        <v>300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4">
        <f>SUM(B20:M20)</f>
        <v>300</v>
      </c>
      <c r="AM20" s="14">
        <f>SUM(N20:Y20)</f>
        <v>0</v>
      </c>
      <c r="AN20" s="14">
        <f>SUM(Z20:AK20)</f>
        <v>0</v>
      </c>
      <c r="AO20" s="14">
        <f>SUM(AL20:AN20)</f>
        <v>300</v>
      </c>
    </row>
    <row r="21" spans="1:41" x14ac:dyDescent="0.25">
      <c r="A21" s="9" t="s">
        <v>133</v>
      </c>
      <c r="B21" s="15">
        <f t="shared" ref="B21:AO21" si="2">B16-(B18+B19+B20)</f>
        <v>12200</v>
      </c>
      <c r="C21" s="15">
        <f t="shared" si="2"/>
        <v>0</v>
      </c>
      <c r="D21" s="15">
        <f t="shared" si="2"/>
        <v>0</v>
      </c>
      <c r="E21" s="15">
        <f t="shared" si="2"/>
        <v>0</v>
      </c>
      <c r="F21" s="15">
        <f t="shared" si="2"/>
        <v>0</v>
      </c>
      <c r="G21" s="15">
        <f t="shared" si="2"/>
        <v>0</v>
      </c>
      <c r="H21" s="15">
        <f t="shared" si="2"/>
        <v>0</v>
      </c>
      <c r="I21" s="15">
        <f t="shared" si="2"/>
        <v>0</v>
      </c>
      <c r="J21" s="15">
        <f t="shared" si="2"/>
        <v>0</v>
      </c>
      <c r="K21" s="15">
        <f t="shared" si="2"/>
        <v>0</v>
      </c>
      <c r="L21" s="15">
        <f t="shared" si="2"/>
        <v>0</v>
      </c>
      <c r="M21" s="15">
        <f t="shared" si="2"/>
        <v>0</v>
      </c>
      <c r="N21" s="15">
        <f t="shared" si="2"/>
        <v>0</v>
      </c>
      <c r="O21" s="15">
        <f t="shared" si="2"/>
        <v>0</v>
      </c>
      <c r="P21" s="15">
        <f t="shared" si="2"/>
        <v>0</v>
      </c>
      <c r="Q21" s="15">
        <f t="shared" si="2"/>
        <v>0</v>
      </c>
      <c r="R21" s="15">
        <f t="shared" si="2"/>
        <v>0</v>
      </c>
      <c r="S21" s="15">
        <f t="shared" si="2"/>
        <v>0</v>
      </c>
      <c r="T21" s="15">
        <f t="shared" si="2"/>
        <v>0</v>
      </c>
      <c r="U21" s="15">
        <f t="shared" si="2"/>
        <v>0</v>
      </c>
      <c r="V21" s="15">
        <f t="shared" si="2"/>
        <v>0</v>
      </c>
      <c r="W21" s="15">
        <f t="shared" si="2"/>
        <v>0</v>
      </c>
      <c r="X21" s="15">
        <f t="shared" si="2"/>
        <v>0</v>
      </c>
      <c r="Y21" s="15">
        <f t="shared" si="2"/>
        <v>0</v>
      </c>
      <c r="Z21" s="15">
        <f t="shared" si="2"/>
        <v>0</v>
      </c>
      <c r="AA21" s="15">
        <f t="shared" si="2"/>
        <v>0</v>
      </c>
      <c r="AB21" s="15">
        <f t="shared" si="2"/>
        <v>0</v>
      </c>
      <c r="AC21" s="15">
        <f t="shared" si="2"/>
        <v>0</v>
      </c>
      <c r="AD21" s="15">
        <f t="shared" si="2"/>
        <v>0</v>
      </c>
      <c r="AE21" s="15">
        <f t="shared" si="2"/>
        <v>0</v>
      </c>
      <c r="AF21" s="15">
        <f t="shared" si="2"/>
        <v>0</v>
      </c>
      <c r="AG21" s="15">
        <f t="shared" si="2"/>
        <v>0</v>
      </c>
      <c r="AH21" s="15">
        <f t="shared" si="2"/>
        <v>0</v>
      </c>
      <c r="AI21" s="15">
        <f t="shared" si="2"/>
        <v>0</v>
      </c>
      <c r="AJ21" s="15">
        <f t="shared" si="2"/>
        <v>0</v>
      </c>
      <c r="AK21" s="15">
        <f t="shared" si="2"/>
        <v>0</v>
      </c>
      <c r="AL21" s="15">
        <f t="shared" si="2"/>
        <v>12200</v>
      </c>
      <c r="AM21" s="15">
        <f t="shared" si="2"/>
        <v>0</v>
      </c>
      <c r="AN21" s="15">
        <f t="shared" si="2"/>
        <v>0</v>
      </c>
      <c r="AO21" s="15">
        <f t="shared" si="2"/>
        <v>12200</v>
      </c>
    </row>
    <row r="22" spans="1:41" x14ac:dyDescent="0.25">
      <c r="A22" s="13" t="s">
        <v>134</v>
      </c>
      <c r="B22" s="10">
        <v>50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4">
        <f>SUM(B22:M22)</f>
        <v>50</v>
      </c>
      <c r="AM22" s="14">
        <f>SUM(N22:Y22)</f>
        <v>0</v>
      </c>
      <c r="AN22" s="14">
        <f>SUM(Z22:AK22)</f>
        <v>0</v>
      </c>
      <c r="AO22" s="14">
        <f>SUM(AL22:AN22)</f>
        <v>50</v>
      </c>
    </row>
    <row r="23" spans="1:41" x14ac:dyDescent="0.25">
      <c r="A23" s="13" t="s">
        <v>135</v>
      </c>
      <c r="B23" s="10">
        <v>100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4">
        <f>SUM(B23:M23)</f>
        <v>100</v>
      </c>
      <c r="AM23" s="14">
        <f>SUM(N23:Y23)</f>
        <v>0</v>
      </c>
      <c r="AN23" s="14">
        <f>SUM(Z23:AK23)</f>
        <v>0</v>
      </c>
      <c r="AO23" s="14">
        <f>SUM(AL23:AN23)</f>
        <v>100</v>
      </c>
    </row>
    <row r="24" spans="1:41" x14ac:dyDescent="0.25">
      <c r="A24" s="9" t="s">
        <v>136</v>
      </c>
      <c r="B24" s="15">
        <f t="shared" ref="B24:AO24" si="3">B21+B22-B23</f>
        <v>12150</v>
      </c>
      <c r="C24" s="15">
        <f t="shared" si="3"/>
        <v>0</v>
      </c>
      <c r="D24" s="15">
        <f t="shared" si="3"/>
        <v>0</v>
      </c>
      <c r="E24" s="15">
        <f t="shared" si="3"/>
        <v>0</v>
      </c>
      <c r="F24" s="15">
        <f t="shared" si="3"/>
        <v>0</v>
      </c>
      <c r="G24" s="15">
        <f t="shared" si="3"/>
        <v>0</v>
      </c>
      <c r="H24" s="15">
        <f t="shared" si="3"/>
        <v>0</v>
      </c>
      <c r="I24" s="15">
        <f t="shared" si="3"/>
        <v>0</v>
      </c>
      <c r="J24" s="15">
        <f t="shared" si="3"/>
        <v>0</v>
      </c>
      <c r="K24" s="15">
        <f t="shared" si="3"/>
        <v>0</v>
      </c>
      <c r="L24" s="15">
        <f t="shared" si="3"/>
        <v>0</v>
      </c>
      <c r="M24" s="15">
        <f t="shared" si="3"/>
        <v>0</v>
      </c>
      <c r="N24" s="15">
        <f t="shared" si="3"/>
        <v>0</v>
      </c>
      <c r="O24" s="15">
        <f t="shared" si="3"/>
        <v>0</v>
      </c>
      <c r="P24" s="15">
        <f t="shared" si="3"/>
        <v>0</v>
      </c>
      <c r="Q24" s="15">
        <f t="shared" si="3"/>
        <v>0</v>
      </c>
      <c r="R24" s="15">
        <f t="shared" si="3"/>
        <v>0</v>
      </c>
      <c r="S24" s="15">
        <f t="shared" si="3"/>
        <v>0</v>
      </c>
      <c r="T24" s="15">
        <f t="shared" si="3"/>
        <v>0</v>
      </c>
      <c r="U24" s="15">
        <f t="shared" si="3"/>
        <v>0</v>
      </c>
      <c r="V24" s="15">
        <f t="shared" si="3"/>
        <v>0</v>
      </c>
      <c r="W24" s="15">
        <f t="shared" si="3"/>
        <v>0</v>
      </c>
      <c r="X24" s="15">
        <f t="shared" si="3"/>
        <v>0</v>
      </c>
      <c r="Y24" s="15">
        <f t="shared" si="3"/>
        <v>0</v>
      </c>
      <c r="Z24" s="15">
        <f t="shared" si="3"/>
        <v>0</v>
      </c>
      <c r="AA24" s="15">
        <f t="shared" si="3"/>
        <v>0</v>
      </c>
      <c r="AB24" s="15">
        <f t="shared" si="3"/>
        <v>0</v>
      </c>
      <c r="AC24" s="15">
        <f t="shared" si="3"/>
        <v>0</v>
      </c>
      <c r="AD24" s="15">
        <f t="shared" si="3"/>
        <v>0</v>
      </c>
      <c r="AE24" s="15">
        <f t="shared" si="3"/>
        <v>0</v>
      </c>
      <c r="AF24" s="15">
        <f t="shared" si="3"/>
        <v>0</v>
      </c>
      <c r="AG24" s="15">
        <f t="shared" si="3"/>
        <v>0</v>
      </c>
      <c r="AH24" s="15">
        <f t="shared" si="3"/>
        <v>0</v>
      </c>
      <c r="AI24" s="15">
        <f t="shared" si="3"/>
        <v>0</v>
      </c>
      <c r="AJ24" s="15">
        <f t="shared" si="3"/>
        <v>0</v>
      </c>
      <c r="AK24" s="15">
        <f t="shared" si="3"/>
        <v>0</v>
      </c>
      <c r="AL24" s="15">
        <f t="shared" si="3"/>
        <v>12150</v>
      </c>
      <c r="AM24" s="15">
        <f t="shared" si="3"/>
        <v>0</v>
      </c>
      <c r="AN24" s="15">
        <f t="shared" si="3"/>
        <v>0</v>
      </c>
      <c r="AO24" s="15">
        <f t="shared" si="3"/>
        <v>12150</v>
      </c>
    </row>
    <row r="25" spans="1:41" x14ac:dyDescent="0.25">
      <c r="A25" s="13" t="s">
        <v>137</v>
      </c>
      <c r="B25" s="10">
        <v>1200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4">
        <f>SUM(B25:M25)</f>
        <v>1200</v>
      </c>
      <c r="AM25" s="14">
        <f>SUM(N25:Y25)</f>
        <v>0</v>
      </c>
      <c r="AN25" s="14">
        <f>SUM(Z25:AK25)</f>
        <v>0</v>
      </c>
      <c r="AO25" s="14">
        <f>SUM(AL25:AN25)</f>
        <v>1200</v>
      </c>
    </row>
    <row r="26" spans="1:41" x14ac:dyDescent="0.25">
      <c r="A26" s="17" t="s">
        <v>138</v>
      </c>
      <c r="B26" s="18">
        <f t="shared" ref="B26:AO26" si="4">B24-B25</f>
        <v>10950</v>
      </c>
      <c r="C26" s="18">
        <f t="shared" si="4"/>
        <v>0</v>
      </c>
      <c r="D26" s="18">
        <f t="shared" si="4"/>
        <v>0</v>
      </c>
      <c r="E26" s="18">
        <f t="shared" si="4"/>
        <v>0</v>
      </c>
      <c r="F26" s="18">
        <f t="shared" si="4"/>
        <v>0</v>
      </c>
      <c r="G26" s="18">
        <f t="shared" si="4"/>
        <v>0</v>
      </c>
      <c r="H26" s="18">
        <f t="shared" si="4"/>
        <v>0</v>
      </c>
      <c r="I26" s="18">
        <f t="shared" si="4"/>
        <v>0</v>
      </c>
      <c r="J26" s="18">
        <f t="shared" si="4"/>
        <v>0</v>
      </c>
      <c r="K26" s="18">
        <f t="shared" si="4"/>
        <v>0</v>
      </c>
      <c r="L26" s="18">
        <f t="shared" si="4"/>
        <v>0</v>
      </c>
      <c r="M26" s="18">
        <f t="shared" si="4"/>
        <v>0</v>
      </c>
      <c r="N26" s="18">
        <f t="shared" si="4"/>
        <v>0</v>
      </c>
      <c r="O26" s="18">
        <f t="shared" si="4"/>
        <v>0</v>
      </c>
      <c r="P26" s="18">
        <f t="shared" si="4"/>
        <v>0</v>
      </c>
      <c r="Q26" s="18">
        <f t="shared" si="4"/>
        <v>0</v>
      </c>
      <c r="R26" s="18">
        <f t="shared" si="4"/>
        <v>0</v>
      </c>
      <c r="S26" s="18">
        <f t="shared" si="4"/>
        <v>0</v>
      </c>
      <c r="T26" s="18">
        <f t="shared" si="4"/>
        <v>0</v>
      </c>
      <c r="U26" s="18">
        <f t="shared" si="4"/>
        <v>0</v>
      </c>
      <c r="V26" s="18">
        <f t="shared" si="4"/>
        <v>0</v>
      </c>
      <c r="W26" s="18">
        <f t="shared" si="4"/>
        <v>0</v>
      </c>
      <c r="X26" s="18">
        <f t="shared" si="4"/>
        <v>0</v>
      </c>
      <c r="Y26" s="18">
        <f t="shared" si="4"/>
        <v>0</v>
      </c>
      <c r="Z26" s="18">
        <f t="shared" si="4"/>
        <v>0</v>
      </c>
      <c r="AA26" s="18">
        <f t="shared" si="4"/>
        <v>0</v>
      </c>
      <c r="AB26" s="18">
        <f t="shared" si="4"/>
        <v>0</v>
      </c>
      <c r="AC26" s="18">
        <f t="shared" si="4"/>
        <v>0</v>
      </c>
      <c r="AD26" s="18">
        <f t="shared" si="4"/>
        <v>0</v>
      </c>
      <c r="AE26" s="18">
        <f t="shared" si="4"/>
        <v>0</v>
      </c>
      <c r="AF26" s="18">
        <f t="shared" si="4"/>
        <v>0</v>
      </c>
      <c r="AG26" s="18">
        <f t="shared" si="4"/>
        <v>0</v>
      </c>
      <c r="AH26" s="18">
        <f t="shared" si="4"/>
        <v>0</v>
      </c>
      <c r="AI26" s="18">
        <f t="shared" si="4"/>
        <v>0</v>
      </c>
      <c r="AJ26" s="18">
        <f t="shared" si="4"/>
        <v>0</v>
      </c>
      <c r="AK26" s="18">
        <f t="shared" si="4"/>
        <v>0</v>
      </c>
      <c r="AL26" s="18">
        <f t="shared" si="4"/>
        <v>10950</v>
      </c>
      <c r="AM26" s="18">
        <f t="shared" si="4"/>
        <v>0</v>
      </c>
      <c r="AN26" s="18">
        <f t="shared" si="4"/>
        <v>0</v>
      </c>
      <c r="AO26" s="18">
        <f t="shared" si="4"/>
        <v>10950</v>
      </c>
    </row>
    <row r="28" spans="1:41" x14ac:dyDescent="0.25">
      <c r="A28" s="20" t="s">
        <v>139</v>
      </c>
      <c r="B28" s="21">
        <f t="shared" ref="B28:AO28" si="5">IFERROR(B16/B14,0)</f>
        <v>0.65217391304347827</v>
      </c>
      <c r="C28" s="21">
        <f t="shared" si="5"/>
        <v>0</v>
      </c>
      <c r="D28" s="21">
        <f t="shared" si="5"/>
        <v>0</v>
      </c>
      <c r="E28" s="21">
        <f t="shared" si="5"/>
        <v>0</v>
      </c>
      <c r="F28" s="21">
        <f t="shared" si="5"/>
        <v>0</v>
      </c>
      <c r="G28" s="21">
        <f t="shared" si="5"/>
        <v>0</v>
      </c>
      <c r="H28" s="21">
        <f t="shared" si="5"/>
        <v>0</v>
      </c>
      <c r="I28" s="21">
        <f t="shared" si="5"/>
        <v>0</v>
      </c>
      <c r="J28" s="21">
        <f t="shared" si="5"/>
        <v>0</v>
      </c>
      <c r="K28" s="21">
        <f t="shared" si="5"/>
        <v>0</v>
      </c>
      <c r="L28" s="21">
        <f t="shared" si="5"/>
        <v>0</v>
      </c>
      <c r="M28" s="21">
        <f t="shared" si="5"/>
        <v>0</v>
      </c>
      <c r="N28" s="21">
        <f t="shared" si="5"/>
        <v>0</v>
      </c>
      <c r="O28" s="21">
        <f t="shared" si="5"/>
        <v>0</v>
      </c>
      <c r="P28" s="21">
        <f t="shared" si="5"/>
        <v>0</v>
      </c>
      <c r="Q28" s="21">
        <f t="shared" si="5"/>
        <v>0</v>
      </c>
      <c r="R28" s="21">
        <f t="shared" si="5"/>
        <v>0</v>
      </c>
      <c r="S28" s="21">
        <f t="shared" si="5"/>
        <v>0</v>
      </c>
      <c r="T28" s="21">
        <f t="shared" si="5"/>
        <v>0</v>
      </c>
      <c r="U28" s="21">
        <f t="shared" si="5"/>
        <v>0</v>
      </c>
      <c r="V28" s="21">
        <f t="shared" si="5"/>
        <v>0</v>
      </c>
      <c r="W28" s="21">
        <f t="shared" si="5"/>
        <v>0</v>
      </c>
      <c r="X28" s="21">
        <f t="shared" si="5"/>
        <v>0</v>
      </c>
      <c r="Y28" s="21">
        <f t="shared" si="5"/>
        <v>0</v>
      </c>
      <c r="Z28" s="21">
        <f t="shared" si="5"/>
        <v>0</v>
      </c>
      <c r="AA28" s="21">
        <f t="shared" si="5"/>
        <v>0</v>
      </c>
      <c r="AB28" s="21">
        <f t="shared" si="5"/>
        <v>0</v>
      </c>
      <c r="AC28" s="21">
        <f t="shared" si="5"/>
        <v>0</v>
      </c>
      <c r="AD28" s="21">
        <f t="shared" si="5"/>
        <v>0</v>
      </c>
      <c r="AE28" s="21">
        <f t="shared" si="5"/>
        <v>0</v>
      </c>
      <c r="AF28" s="21">
        <f t="shared" si="5"/>
        <v>0</v>
      </c>
      <c r="AG28" s="21">
        <f t="shared" si="5"/>
        <v>0</v>
      </c>
      <c r="AH28" s="21">
        <f t="shared" si="5"/>
        <v>0</v>
      </c>
      <c r="AI28" s="21">
        <f t="shared" si="5"/>
        <v>0</v>
      </c>
      <c r="AJ28" s="21">
        <f t="shared" si="5"/>
        <v>0</v>
      </c>
      <c r="AK28" s="21">
        <f t="shared" si="5"/>
        <v>0</v>
      </c>
      <c r="AL28" s="21">
        <f t="shared" si="5"/>
        <v>0.65217391304347827</v>
      </c>
      <c r="AM28" s="21">
        <f t="shared" si="5"/>
        <v>0</v>
      </c>
      <c r="AN28" s="21">
        <f t="shared" si="5"/>
        <v>0</v>
      </c>
      <c r="AO28" s="21">
        <f t="shared" si="5"/>
        <v>0.65217391304347827</v>
      </c>
    </row>
    <row r="29" spans="1:41" x14ac:dyDescent="0.25">
      <c r="A29" s="20" t="s">
        <v>140</v>
      </c>
      <c r="B29" s="21">
        <f t="shared" ref="B29:AO29" si="6">IFERROR(B26/B14,0)</f>
        <v>0.47608695652173916</v>
      </c>
      <c r="C29" s="21">
        <f t="shared" si="6"/>
        <v>0</v>
      </c>
      <c r="D29" s="21">
        <f t="shared" si="6"/>
        <v>0</v>
      </c>
      <c r="E29" s="21">
        <f t="shared" si="6"/>
        <v>0</v>
      </c>
      <c r="F29" s="21">
        <f t="shared" si="6"/>
        <v>0</v>
      </c>
      <c r="G29" s="21">
        <f t="shared" si="6"/>
        <v>0</v>
      </c>
      <c r="H29" s="21">
        <f t="shared" si="6"/>
        <v>0</v>
      </c>
      <c r="I29" s="21">
        <f t="shared" si="6"/>
        <v>0</v>
      </c>
      <c r="J29" s="21">
        <f t="shared" si="6"/>
        <v>0</v>
      </c>
      <c r="K29" s="21">
        <f t="shared" si="6"/>
        <v>0</v>
      </c>
      <c r="L29" s="21">
        <f t="shared" si="6"/>
        <v>0</v>
      </c>
      <c r="M29" s="21">
        <f t="shared" si="6"/>
        <v>0</v>
      </c>
      <c r="N29" s="21">
        <f t="shared" si="6"/>
        <v>0</v>
      </c>
      <c r="O29" s="21">
        <f t="shared" si="6"/>
        <v>0</v>
      </c>
      <c r="P29" s="21">
        <f t="shared" si="6"/>
        <v>0</v>
      </c>
      <c r="Q29" s="21">
        <f t="shared" si="6"/>
        <v>0</v>
      </c>
      <c r="R29" s="21">
        <f t="shared" si="6"/>
        <v>0</v>
      </c>
      <c r="S29" s="21">
        <f t="shared" si="6"/>
        <v>0</v>
      </c>
      <c r="T29" s="21">
        <f t="shared" si="6"/>
        <v>0</v>
      </c>
      <c r="U29" s="21">
        <f t="shared" si="6"/>
        <v>0</v>
      </c>
      <c r="V29" s="21">
        <f t="shared" si="6"/>
        <v>0</v>
      </c>
      <c r="W29" s="21">
        <f t="shared" si="6"/>
        <v>0</v>
      </c>
      <c r="X29" s="21">
        <f t="shared" si="6"/>
        <v>0</v>
      </c>
      <c r="Y29" s="21">
        <f t="shared" si="6"/>
        <v>0</v>
      </c>
      <c r="Z29" s="21">
        <f t="shared" si="6"/>
        <v>0</v>
      </c>
      <c r="AA29" s="21">
        <f t="shared" si="6"/>
        <v>0</v>
      </c>
      <c r="AB29" s="21">
        <f t="shared" si="6"/>
        <v>0</v>
      </c>
      <c r="AC29" s="21">
        <f t="shared" si="6"/>
        <v>0</v>
      </c>
      <c r="AD29" s="21">
        <f t="shared" si="6"/>
        <v>0</v>
      </c>
      <c r="AE29" s="21">
        <f t="shared" si="6"/>
        <v>0</v>
      </c>
      <c r="AF29" s="21">
        <f t="shared" si="6"/>
        <v>0</v>
      </c>
      <c r="AG29" s="21">
        <f t="shared" si="6"/>
        <v>0</v>
      </c>
      <c r="AH29" s="21">
        <f t="shared" si="6"/>
        <v>0</v>
      </c>
      <c r="AI29" s="21">
        <f t="shared" si="6"/>
        <v>0</v>
      </c>
      <c r="AJ29" s="21">
        <f t="shared" si="6"/>
        <v>0</v>
      </c>
      <c r="AK29" s="21">
        <f t="shared" si="6"/>
        <v>0</v>
      </c>
      <c r="AL29" s="21">
        <f t="shared" si="6"/>
        <v>0.47608695652173916</v>
      </c>
      <c r="AM29" s="21">
        <f t="shared" si="6"/>
        <v>0</v>
      </c>
      <c r="AN29" s="21">
        <f t="shared" si="6"/>
        <v>0</v>
      </c>
      <c r="AO29" s="21">
        <f t="shared" si="6"/>
        <v>0.47608695652173916</v>
      </c>
    </row>
    <row r="31" spans="1:41" ht="18" customHeight="1" x14ac:dyDescent="0.25">
      <c r="A31" s="28" t="s">
        <v>82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41" x14ac:dyDescent="0.25">
      <c r="A32" s="19" t="s">
        <v>83</v>
      </c>
    </row>
    <row r="33" spans="1:1" x14ac:dyDescent="0.25">
      <c r="A33" s="19" t="s">
        <v>84</v>
      </c>
    </row>
    <row r="34" spans="1:1" x14ac:dyDescent="0.25">
      <c r="A34" s="19" t="s">
        <v>141</v>
      </c>
    </row>
  </sheetData>
  <mergeCells count="8">
    <mergeCell ref="Z9:AK9"/>
    <mergeCell ref="A31:R31"/>
    <mergeCell ref="H1:N2"/>
    <mergeCell ref="H3:N4"/>
    <mergeCell ref="A6:R6"/>
    <mergeCell ref="A7:R7"/>
    <mergeCell ref="B9:M9"/>
    <mergeCell ref="N9:Y9"/>
  </mergeCells>
  <pageMargins left="0.3" right="0.3" top="0.4" bottom="0.4" header="0.511811023622047" footer="0.511811023622047"/>
  <pageSetup fitToHeight="0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7"/>
  <sheetViews>
    <sheetView showGridLines="0" topLeftCell="A3" zoomScaleNormal="100" workbookViewId="0">
      <selection activeCell="A7" sqref="A7:AJ7"/>
    </sheetView>
  </sheetViews>
  <sheetFormatPr defaultColWidth="8.7109375" defaultRowHeight="15" x14ac:dyDescent="0.25"/>
  <cols>
    <col min="1" max="1" width="12" customWidth="1"/>
    <col min="2" max="37" width="9.5703125" customWidth="1"/>
  </cols>
  <sheetData>
    <row r="1" spans="1:36" ht="21" customHeight="1" x14ac:dyDescent="0.25">
      <c r="A1" s="1"/>
      <c r="B1" s="1"/>
      <c r="C1" s="1"/>
      <c r="D1" s="1"/>
      <c r="E1" s="1"/>
      <c r="F1" s="1"/>
      <c r="G1" s="1"/>
      <c r="H1" s="32"/>
      <c r="I1" s="32"/>
      <c r="J1" s="32"/>
      <c r="K1" s="32"/>
      <c r="L1" s="32"/>
      <c r="M1" s="32"/>
      <c r="N1" s="32"/>
    </row>
    <row r="2" spans="1:36" ht="21" customHeight="1" x14ac:dyDescent="0.25">
      <c r="A2" s="1"/>
      <c r="B2" s="1"/>
      <c r="C2" s="1"/>
      <c r="D2" s="1"/>
      <c r="E2" s="1"/>
      <c r="F2" s="1"/>
      <c r="G2" s="1"/>
      <c r="H2" s="32"/>
      <c r="I2" s="32"/>
      <c r="J2" s="32"/>
      <c r="K2" s="32"/>
      <c r="L2" s="32"/>
      <c r="M2" s="32"/>
      <c r="N2" s="32"/>
    </row>
    <row r="3" spans="1:36" ht="21" customHeight="1" x14ac:dyDescent="0.25">
      <c r="A3" s="1"/>
      <c r="B3" s="1"/>
      <c r="C3" s="1"/>
      <c r="D3" s="1"/>
      <c r="E3" s="1"/>
      <c r="F3" s="1"/>
      <c r="G3" s="1"/>
      <c r="H3" s="33" t="s">
        <v>0</v>
      </c>
      <c r="I3" s="33"/>
      <c r="J3" s="33"/>
      <c r="K3" s="33"/>
      <c r="L3" s="33"/>
      <c r="M3" s="33"/>
      <c r="N3" s="33"/>
    </row>
    <row r="4" spans="1:36" ht="21" customHeight="1" x14ac:dyDescent="0.25">
      <c r="A4" s="22" t="s">
        <v>144</v>
      </c>
      <c r="B4" s="1"/>
      <c r="C4" s="1"/>
      <c r="D4" s="1"/>
      <c r="E4" s="1"/>
      <c r="F4" s="1"/>
      <c r="G4" s="1"/>
      <c r="H4" s="33"/>
      <c r="I4" s="33"/>
      <c r="J4" s="33"/>
      <c r="K4" s="33"/>
      <c r="L4" s="33"/>
      <c r="M4" s="33"/>
      <c r="N4" s="33"/>
    </row>
    <row r="6" spans="1:36" ht="25.5" customHeight="1" x14ac:dyDescent="0.25">
      <c r="A6" s="34" t="s">
        <v>142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25.5" customHeight="1" x14ac:dyDescent="0.25">
      <c r="A7" s="36" t="s">
        <v>143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</sheetData>
  <mergeCells count="4">
    <mergeCell ref="H1:N2"/>
    <mergeCell ref="H3:N4"/>
    <mergeCell ref="A6:AJ6"/>
    <mergeCell ref="A7:AJ7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Fluxo de Caixa</vt:lpstr>
      <vt:lpstr>DRE</vt:lpstr>
      <vt:lpstr>Gráficos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Giovana Kinocita Rossi</cp:lastModifiedBy>
  <cp:revision>1</cp:revision>
  <dcterms:created xsi:type="dcterms:W3CDTF">2026-09-21T21:58:33Z</dcterms:created>
  <dcterms:modified xsi:type="dcterms:W3CDTF">2026-09-21T22:05:47Z</dcterms:modified>
  <dc:language>en-US</dc:language>
</cp:coreProperties>
</file>